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M:\Desktop\DeskTop Folders\Covid19\"/>
    </mc:Choice>
  </mc:AlternateContent>
  <xr:revisionPtr revIDLastSave="0" documentId="13_ncr:1_{695B5980-8B11-4A98-874E-CB322DB40CEC}" xr6:coauthVersionLast="44" xr6:coauthVersionMax="44" xr10:uidLastSave="{00000000-0000-0000-0000-000000000000}"/>
  <bookViews>
    <workbookView xWindow="-108" yWindow="-108" windowWidth="23256" windowHeight="12576" xr2:uid="{00000000-000D-0000-FFFF-FFFF00000000}"/>
  </bookViews>
  <sheets>
    <sheet name="SetUp and Instructions" sheetId="2" r:id="rId1"/>
    <sheet name="Burn Rate Calculator" sheetId="1" r:id="rId2"/>
    <sheet name="Box B Graph" sheetId="3" r:id="rId3"/>
    <sheet name="Box C Graph"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 l="1"/>
  <c r="B8" i="1"/>
  <c r="B9" i="1"/>
  <c r="B10" i="1"/>
  <c r="B11" i="1"/>
  <c r="B12" i="1"/>
  <c r="B13" i="1"/>
  <c r="B14" i="1"/>
  <c r="B15" i="1"/>
  <c r="B16" i="1"/>
  <c r="B17" i="1"/>
  <c r="B18" i="1"/>
  <c r="B19" i="1"/>
  <c r="B20" i="1"/>
  <c r="B21" i="1"/>
  <c r="B22" i="1"/>
  <c r="B23" i="1"/>
  <c r="B24" i="1"/>
  <c r="B25" i="1"/>
  <c r="S30" i="1"/>
  <c r="S31" i="1"/>
  <c r="S32" i="1"/>
  <c r="S33" i="1"/>
  <c r="S34" i="1"/>
  <c r="S35" i="1"/>
  <c r="S36" i="1"/>
  <c r="S37" i="1"/>
  <c r="S38" i="1"/>
  <c r="S39" i="1"/>
  <c r="S40" i="1"/>
  <c r="S41" i="1"/>
  <c r="S42" i="1"/>
  <c r="S43" i="1"/>
  <c r="S44" i="1"/>
  <c r="S45" i="1"/>
  <c r="S46" i="1"/>
  <c r="S47" i="1"/>
  <c r="S48" i="1"/>
  <c r="R30" i="1"/>
  <c r="R31" i="1"/>
  <c r="R32" i="1"/>
  <c r="R33" i="1"/>
  <c r="R34" i="1"/>
  <c r="R35" i="1"/>
  <c r="R36" i="1"/>
  <c r="R37" i="1"/>
  <c r="R38" i="1"/>
  <c r="R39" i="1"/>
  <c r="R40" i="1"/>
  <c r="R41" i="1"/>
  <c r="R42" i="1"/>
  <c r="R43" i="1"/>
  <c r="R44" i="1"/>
  <c r="R45" i="1"/>
  <c r="R46" i="1"/>
  <c r="R47" i="1"/>
  <c r="R48" i="1"/>
  <c r="C6" i="1"/>
  <c r="D6" i="1" s="1"/>
  <c r="E6" i="1" s="1"/>
  <c r="F6" i="1" l="1"/>
  <c r="G6" i="1" s="1"/>
  <c r="H6" i="1" s="1"/>
  <c r="I6" i="1" s="1"/>
  <c r="J6" i="1" s="1"/>
  <c r="K6" i="1" s="1"/>
  <c r="L6" i="1" s="1"/>
  <c r="M6" i="1" s="1"/>
  <c r="N6" i="1" s="1"/>
  <c r="O6" i="1" s="1"/>
  <c r="P6" i="1" s="1"/>
  <c r="P5" i="1" s="1"/>
  <c r="E5" i="1"/>
  <c r="C5" i="1"/>
  <c r="D5" i="1"/>
  <c r="B43" i="1"/>
  <c r="B54" i="1"/>
  <c r="B55" i="1"/>
  <c r="B56" i="1"/>
  <c r="B57" i="1"/>
  <c r="B58" i="1"/>
  <c r="B59" i="1"/>
  <c r="B60" i="1"/>
  <c r="B61" i="1"/>
  <c r="B62" i="1"/>
  <c r="B63" i="1"/>
  <c r="B64" i="1"/>
  <c r="B65" i="1"/>
  <c r="B66" i="1"/>
  <c r="B67" i="1"/>
  <c r="B68" i="1"/>
  <c r="B69" i="1"/>
  <c r="B70" i="1"/>
  <c r="B71" i="1"/>
  <c r="B53" i="1"/>
  <c r="B31" i="1"/>
  <c r="B32" i="1"/>
  <c r="B33" i="1"/>
  <c r="B34" i="1"/>
  <c r="B35" i="1"/>
  <c r="B36" i="1"/>
  <c r="B37" i="1"/>
  <c r="B38" i="1"/>
  <c r="B39" i="1"/>
  <c r="B40" i="1"/>
  <c r="B41" i="1"/>
  <c r="B42" i="1"/>
  <c r="B44" i="1"/>
  <c r="B45" i="1"/>
  <c r="B46" i="1"/>
  <c r="B47" i="1"/>
  <c r="B48" i="1"/>
  <c r="B30" i="1"/>
  <c r="A54" i="1"/>
  <c r="A55" i="1"/>
  <c r="A56" i="1"/>
  <c r="A57" i="1"/>
  <c r="A58" i="1"/>
  <c r="A59" i="1"/>
  <c r="A60" i="1"/>
  <c r="A61" i="1"/>
  <c r="A62" i="1"/>
  <c r="A63" i="1"/>
  <c r="A64" i="1"/>
  <c r="A65" i="1"/>
  <c r="A66" i="1"/>
  <c r="A67" i="1"/>
  <c r="A68" i="1"/>
  <c r="A69" i="1"/>
  <c r="A70" i="1"/>
  <c r="A71" i="1"/>
  <c r="A53" i="1"/>
  <c r="M5" i="1" l="1"/>
  <c r="G5" i="1"/>
  <c r="O5" i="1"/>
  <c r="H5" i="1"/>
  <c r="N5" i="1"/>
  <c r="I5" i="1"/>
  <c r="L5" i="1"/>
  <c r="F5" i="1"/>
  <c r="J5" i="1"/>
  <c r="K5" i="1"/>
  <c r="BN8" i="1"/>
  <c r="BN9" i="1"/>
  <c r="BN10" i="1"/>
  <c r="BN11" i="1"/>
  <c r="BN12" i="1"/>
  <c r="BN13" i="1"/>
  <c r="BN14" i="1"/>
  <c r="BN15" i="1"/>
  <c r="BN16" i="1"/>
  <c r="BN17" i="1"/>
  <c r="BN18" i="1"/>
  <c r="BN19" i="1"/>
  <c r="BN20" i="1"/>
  <c r="BN21" i="1"/>
  <c r="BN22" i="1"/>
  <c r="BN23" i="1"/>
  <c r="BN24" i="1"/>
  <c r="BN25" i="1"/>
  <c r="BM8" i="1"/>
  <c r="BM9" i="1"/>
  <c r="BM10" i="1"/>
  <c r="BM11" i="1"/>
  <c r="BM12" i="1"/>
  <c r="BM13" i="1"/>
  <c r="BM14" i="1"/>
  <c r="BM15" i="1"/>
  <c r="BM16" i="1"/>
  <c r="BM17" i="1"/>
  <c r="BM18" i="1"/>
  <c r="BM19" i="1"/>
  <c r="BM20" i="1"/>
  <c r="BM21" i="1"/>
  <c r="BM22" i="1"/>
  <c r="BM23" i="1"/>
  <c r="BM24" i="1"/>
  <c r="BM25" i="1"/>
  <c r="BL8" i="1"/>
  <c r="BL9" i="1"/>
  <c r="BL10" i="1"/>
  <c r="BL11" i="1"/>
  <c r="BL12" i="1"/>
  <c r="BL13" i="1"/>
  <c r="BL14" i="1"/>
  <c r="BL15" i="1"/>
  <c r="BL16" i="1"/>
  <c r="BL17" i="1"/>
  <c r="BL18" i="1"/>
  <c r="BL19" i="1"/>
  <c r="BL20" i="1"/>
  <c r="BL21" i="1"/>
  <c r="BL22" i="1"/>
  <c r="BL23" i="1"/>
  <c r="BL24" i="1"/>
  <c r="BL25" i="1"/>
  <c r="BK8" i="1"/>
  <c r="BK9" i="1"/>
  <c r="BK10" i="1"/>
  <c r="BK11" i="1"/>
  <c r="BK12" i="1"/>
  <c r="BK13" i="1"/>
  <c r="BK14" i="1"/>
  <c r="BK15" i="1"/>
  <c r="BK16" i="1"/>
  <c r="BK17" i="1"/>
  <c r="BK18" i="1"/>
  <c r="BK19" i="1"/>
  <c r="BK20" i="1"/>
  <c r="BK21" i="1"/>
  <c r="BK22" i="1"/>
  <c r="BK23" i="1"/>
  <c r="BK24" i="1"/>
  <c r="BK25" i="1"/>
  <c r="BJ8" i="1"/>
  <c r="BJ9" i="1"/>
  <c r="BJ10" i="1"/>
  <c r="BJ11" i="1"/>
  <c r="BJ12" i="1"/>
  <c r="BJ13" i="1"/>
  <c r="BJ14" i="1"/>
  <c r="BJ15" i="1"/>
  <c r="BJ16" i="1"/>
  <c r="BJ17" i="1"/>
  <c r="BJ18" i="1"/>
  <c r="BJ19" i="1"/>
  <c r="BJ20" i="1"/>
  <c r="BJ21" i="1"/>
  <c r="BJ22" i="1"/>
  <c r="BJ23" i="1"/>
  <c r="BJ24" i="1"/>
  <c r="BJ25" i="1"/>
  <c r="BI8" i="1"/>
  <c r="BI9" i="1"/>
  <c r="BI10" i="1"/>
  <c r="BI11" i="1"/>
  <c r="BI12" i="1"/>
  <c r="BI13" i="1"/>
  <c r="BI14" i="1"/>
  <c r="BI15" i="1"/>
  <c r="BI16" i="1"/>
  <c r="BI17" i="1"/>
  <c r="BI18" i="1"/>
  <c r="BI19" i="1"/>
  <c r="BI20" i="1"/>
  <c r="BI21" i="1"/>
  <c r="BI22" i="1"/>
  <c r="BI23" i="1"/>
  <c r="BI24" i="1"/>
  <c r="BI25" i="1"/>
  <c r="BH8" i="1"/>
  <c r="BH9" i="1"/>
  <c r="BH10" i="1"/>
  <c r="BH11" i="1"/>
  <c r="BH12" i="1"/>
  <c r="BH13" i="1"/>
  <c r="BH14" i="1"/>
  <c r="BH15" i="1"/>
  <c r="BH16" i="1"/>
  <c r="BH17" i="1"/>
  <c r="BH18" i="1"/>
  <c r="BH19" i="1"/>
  <c r="BH20" i="1"/>
  <c r="BH21" i="1"/>
  <c r="BH22" i="1"/>
  <c r="BH23" i="1"/>
  <c r="BH24" i="1"/>
  <c r="BH25" i="1"/>
  <c r="BG8" i="1"/>
  <c r="BG9" i="1"/>
  <c r="BG10" i="1"/>
  <c r="BG11" i="1"/>
  <c r="BG12" i="1"/>
  <c r="BG13" i="1"/>
  <c r="BG14" i="1"/>
  <c r="BG15" i="1"/>
  <c r="BG16" i="1"/>
  <c r="BG17" i="1"/>
  <c r="BG18" i="1"/>
  <c r="BG19" i="1"/>
  <c r="BG20" i="1"/>
  <c r="BG21" i="1"/>
  <c r="BG22" i="1"/>
  <c r="BG23" i="1"/>
  <c r="BG24" i="1"/>
  <c r="BG25" i="1"/>
  <c r="BF8" i="1"/>
  <c r="BF9" i="1"/>
  <c r="BF10" i="1"/>
  <c r="BF11" i="1"/>
  <c r="BF12" i="1"/>
  <c r="BF13" i="1"/>
  <c r="BF14" i="1"/>
  <c r="BF15" i="1"/>
  <c r="BF16" i="1"/>
  <c r="BF17" i="1"/>
  <c r="BF18" i="1"/>
  <c r="BF19" i="1"/>
  <c r="BF20" i="1"/>
  <c r="BF21" i="1"/>
  <c r="BF22" i="1"/>
  <c r="BF23" i="1"/>
  <c r="BF24" i="1"/>
  <c r="BF25" i="1"/>
  <c r="BF7" i="1"/>
  <c r="BG7" i="1"/>
  <c r="BH7" i="1"/>
  <c r="BI7" i="1"/>
  <c r="BJ7" i="1"/>
  <c r="BK7" i="1"/>
  <c r="BL7" i="1"/>
  <c r="BM7" i="1"/>
  <c r="BN7" i="1"/>
  <c r="L41" i="1" l="1"/>
  <c r="H46" i="1"/>
  <c r="K44" i="1"/>
  <c r="L38" i="1"/>
  <c r="M48" i="1"/>
  <c r="O44" i="1"/>
  <c r="P46" i="1"/>
  <c r="P38" i="1"/>
  <c r="H45" i="1"/>
  <c r="H37" i="1"/>
  <c r="I47" i="1"/>
  <c r="I39" i="1"/>
  <c r="I31" i="1"/>
  <c r="J41" i="1"/>
  <c r="J33" i="1"/>
  <c r="K43" i="1"/>
  <c r="K35" i="1"/>
  <c r="L45" i="1"/>
  <c r="L37" i="1"/>
  <c r="M47" i="1"/>
  <c r="M39" i="1"/>
  <c r="M31" i="1"/>
  <c r="N41" i="1"/>
  <c r="N33" i="1"/>
  <c r="O43" i="1"/>
  <c r="O35" i="1"/>
  <c r="P45" i="1"/>
  <c r="P37" i="1"/>
  <c r="I48" i="1"/>
  <c r="K36" i="1"/>
  <c r="M32" i="1"/>
  <c r="K30" i="1"/>
  <c r="H44" i="1"/>
  <c r="H36" i="1"/>
  <c r="I46" i="1"/>
  <c r="I38" i="1"/>
  <c r="J48" i="1"/>
  <c r="J40" i="1"/>
  <c r="J32" i="1"/>
  <c r="K42" i="1"/>
  <c r="K34" i="1"/>
  <c r="L44" i="1"/>
  <c r="L36" i="1"/>
  <c r="M46" i="1"/>
  <c r="M38" i="1"/>
  <c r="N48" i="1"/>
  <c r="N40" i="1"/>
  <c r="N32" i="1"/>
  <c r="O42" i="1"/>
  <c r="O34" i="1"/>
  <c r="P44" i="1"/>
  <c r="P36" i="1"/>
  <c r="H38" i="1"/>
  <c r="L46" i="1"/>
  <c r="M40" i="1"/>
  <c r="J30" i="1"/>
  <c r="H43" i="1"/>
  <c r="H35" i="1"/>
  <c r="I45" i="1"/>
  <c r="I37" i="1"/>
  <c r="J47" i="1"/>
  <c r="J39" i="1"/>
  <c r="J31" i="1"/>
  <c r="K41" i="1"/>
  <c r="K33" i="1"/>
  <c r="L43" i="1"/>
  <c r="L35" i="1"/>
  <c r="M45" i="1"/>
  <c r="M37" i="1"/>
  <c r="N47" i="1"/>
  <c r="N39" i="1"/>
  <c r="N31" i="1"/>
  <c r="O41" i="1"/>
  <c r="O33" i="1"/>
  <c r="P43" i="1"/>
  <c r="P35" i="1"/>
  <c r="J42" i="1"/>
  <c r="N42" i="1"/>
  <c r="H42" i="1"/>
  <c r="H34" i="1"/>
  <c r="I44" i="1"/>
  <c r="I36" i="1"/>
  <c r="J46" i="1"/>
  <c r="J38" i="1"/>
  <c r="K48" i="1"/>
  <c r="K40" i="1"/>
  <c r="K32" i="1"/>
  <c r="L42" i="1"/>
  <c r="L34" i="1"/>
  <c r="M44" i="1"/>
  <c r="M36" i="1"/>
  <c r="N46" i="1"/>
  <c r="N38" i="1"/>
  <c r="O48" i="1"/>
  <c r="O40" i="1"/>
  <c r="O32" i="1"/>
  <c r="P42" i="1"/>
  <c r="P34" i="1"/>
  <c r="I32" i="1"/>
  <c r="N34" i="1"/>
  <c r="H41" i="1"/>
  <c r="I43" i="1"/>
  <c r="J45" i="1"/>
  <c r="J37" i="1"/>
  <c r="K47" i="1"/>
  <c r="K39" i="1"/>
  <c r="K31" i="1"/>
  <c r="L33" i="1"/>
  <c r="M43" i="1"/>
  <c r="M35" i="1"/>
  <c r="N45" i="1"/>
  <c r="N37" i="1"/>
  <c r="O47" i="1"/>
  <c r="O39" i="1"/>
  <c r="O31" i="1"/>
  <c r="P41" i="1"/>
  <c r="P33" i="1"/>
  <c r="J34" i="1"/>
  <c r="O36" i="1"/>
  <c r="I30" i="1"/>
  <c r="H30" i="1"/>
  <c r="H33" i="1"/>
  <c r="I35" i="1"/>
  <c r="H48" i="1"/>
  <c r="H40" i="1"/>
  <c r="H32" i="1"/>
  <c r="I42" i="1"/>
  <c r="I34" i="1"/>
  <c r="J44" i="1"/>
  <c r="J36" i="1"/>
  <c r="K46" i="1"/>
  <c r="K38" i="1"/>
  <c r="L48" i="1"/>
  <c r="L40" i="1"/>
  <c r="L32" i="1"/>
  <c r="M42" i="1"/>
  <c r="M34" i="1"/>
  <c r="N44" i="1"/>
  <c r="N36" i="1"/>
  <c r="O46" i="1"/>
  <c r="O38" i="1"/>
  <c r="P48" i="1"/>
  <c r="P40" i="1"/>
  <c r="P32" i="1"/>
  <c r="I40" i="1"/>
  <c r="H47" i="1"/>
  <c r="H39" i="1"/>
  <c r="H31" i="1"/>
  <c r="I41" i="1"/>
  <c r="I33" i="1"/>
  <c r="J43" i="1"/>
  <c r="J35" i="1"/>
  <c r="K45" i="1"/>
  <c r="K37" i="1"/>
  <c r="L47" i="1"/>
  <c r="L39" i="1"/>
  <c r="L31" i="1"/>
  <c r="M41" i="1"/>
  <c r="M33" i="1"/>
  <c r="N43" i="1"/>
  <c r="N35" i="1"/>
  <c r="O45" i="1"/>
  <c r="O37" i="1"/>
  <c r="P47" i="1"/>
  <c r="P39" i="1"/>
  <c r="P31" i="1"/>
  <c r="A31" i="1" l="1"/>
  <c r="A32" i="1"/>
  <c r="A33" i="1"/>
  <c r="A34" i="1"/>
  <c r="A35" i="1"/>
  <c r="A36" i="1"/>
  <c r="A37" i="1"/>
  <c r="A38" i="1"/>
  <c r="A39" i="1"/>
  <c r="A40" i="1"/>
  <c r="A41" i="1"/>
  <c r="A42" i="1"/>
  <c r="A43" i="1"/>
  <c r="A44" i="1"/>
  <c r="A45" i="1"/>
  <c r="A46" i="1"/>
  <c r="A47" i="1"/>
  <c r="A48" i="1"/>
  <c r="A30" i="1"/>
  <c r="BE8" i="1" l="1"/>
  <c r="BE9" i="1"/>
  <c r="BE10" i="1"/>
  <c r="BE11" i="1"/>
  <c r="BE12" i="1"/>
  <c r="BE13" i="1"/>
  <c r="BE14" i="1"/>
  <c r="BE15" i="1"/>
  <c r="BE16" i="1"/>
  <c r="BE17" i="1"/>
  <c r="BE18" i="1"/>
  <c r="BE19" i="1"/>
  <c r="BE20" i="1"/>
  <c r="BE21" i="1"/>
  <c r="BE22" i="1"/>
  <c r="BE23" i="1"/>
  <c r="BE24" i="1"/>
  <c r="BE25" i="1"/>
  <c r="BD8" i="1"/>
  <c r="BD9" i="1"/>
  <c r="BD10" i="1"/>
  <c r="BD11" i="1"/>
  <c r="BD12" i="1"/>
  <c r="BD13" i="1"/>
  <c r="BD14" i="1"/>
  <c r="BD15" i="1"/>
  <c r="BD16" i="1"/>
  <c r="BD17" i="1"/>
  <c r="BD18" i="1"/>
  <c r="BD19" i="1"/>
  <c r="BD20" i="1"/>
  <c r="BD21" i="1"/>
  <c r="BD22" i="1"/>
  <c r="BD23" i="1"/>
  <c r="BD24" i="1"/>
  <c r="BD25" i="1"/>
  <c r="BC8" i="1"/>
  <c r="BC9" i="1"/>
  <c r="BC10" i="1"/>
  <c r="BC11" i="1"/>
  <c r="E34" i="1" s="1"/>
  <c r="BC12" i="1"/>
  <c r="BC13" i="1"/>
  <c r="BC14" i="1"/>
  <c r="BC15" i="1"/>
  <c r="BC16" i="1"/>
  <c r="BC17" i="1"/>
  <c r="BC18" i="1"/>
  <c r="BC19" i="1"/>
  <c r="BC20" i="1"/>
  <c r="BC21" i="1"/>
  <c r="BC22" i="1"/>
  <c r="BC23" i="1"/>
  <c r="BC24" i="1"/>
  <c r="BC25" i="1"/>
  <c r="BB8" i="1"/>
  <c r="BB9" i="1"/>
  <c r="BB10" i="1"/>
  <c r="BB11" i="1"/>
  <c r="BB12" i="1"/>
  <c r="BB13" i="1"/>
  <c r="BB14" i="1"/>
  <c r="BB15" i="1"/>
  <c r="BB16" i="1"/>
  <c r="BB17" i="1"/>
  <c r="BB18" i="1"/>
  <c r="BB19" i="1"/>
  <c r="BB20" i="1"/>
  <c r="BB21" i="1"/>
  <c r="BB22" i="1"/>
  <c r="BB23" i="1"/>
  <c r="BB24" i="1"/>
  <c r="BB25" i="1"/>
  <c r="BA8" i="1"/>
  <c r="BA9" i="1"/>
  <c r="BA10" i="1"/>
  <c r="BA11" i="1"/>
  <c r="BA12" i="1"/>
  <c r="BA13" i="1"/>
  <c r="BA14" i="1"/>
  <c r="BA15" i="1"/>
  <c r="BA16" i="1"/>
  <c r="BA17" i="1"/>
  <c r="BA18" i="1"/>
  <c r="BA19" i="1"/>
  <c r="BA20" i="1"/>
  <c r="BA21" i="1"/>
  <c r="BA22" i="1"/>
  <c r="BA23" i="1"/>
  <c r="BA24" i="1"/>
  <c r="BA25" i="1"/>
  <c r="D48" i="1" l="1"/>
  <c r="D40" i="1"/>
  <c r="D32" i="1"/>
  <c r="E42" i="1"/>
  <c r="F44" i="1"/>
  <c r="F36" i="1"/>
  <c r="G46" i="1"/>
  <c r="G38" i="1"/>
  <c r="D47" i="1"/>
  <c r="D39" i="1"/>
  <c r="E41" i="1"/>
  <c r="E33" i="1"/>
  <c r="F43" i="1"/>
  <c r="F35" i="1"/>
  <c r="G45" i="1"/>
  <c r="G37" i="1"/>
  <c r="D46" i="1"/>
  <c r="E48" i="1"/>
  <c r="F34" i="1"/>
  <c r="G44" i="1"/>
  <c r="G36" i="1"/>
  <c r="D45" i="1"/>
  <c r="D37" i="1"/>
  <c r="E47" i="1"/>
  <c r="E39" i="1"/>
  <c r="F41" i="1"/>
  <c r="F33" i="1"/>
  <c r="G43" i="1"/>
  <c r="G35" i="1"/>
  <c r="D38" i="1"/>
  <c r="E32" i="1"/>
  <c r="D44" i="1"/>
  <c r="D36" i="1"/>
  <c r="E46" i="1"/>
  <c r="E38" i="1"/>
  <c r="F48" i="1"/>
  <c r="F40" i="1"/>
  <c r="F32" i="1"/>
  <c r="G42" i="1"/>
  <c r="G34" i="1"/>
  <c r="E40" i="1"/>
  <c r="D43" i="1"/>
  <c r="D35" i="1"/>
  <c r="E45" i="1"/>
  <c r="E37" i="1"/>
  <c r="F47" i="1"/>
  <c r="F39" i="1"/>
  <c r="F31" i="1"/>
  <c r="G41" i="1"/>
  <c r="G33" i="1"/>
  <c r="F42" i="1"/>
  <c r="D42" i="1"/>
  <c r="D34" i="1"/>
  <c r="E44" i="1"/>
  <c r="E36" i="1"/>
  <c r="F46" i="1"/>
  <c r="F38" i="1"/>
  <c r="G48" i="1"/>
  <c r="G40" i="1"/>
  <c r="G32" i="1"/>
  <c r="D41" i="1"/>
  <c r="D33" i="1"/>
  <c r="E43" i="1"/>
  <c r="E35" i="1"/>
  <c r="F45" i="1"/>
  <c r="F37" i="1"/>
  <c r="G47" i="1"/>
  <c r="G39" i="1"/>
  <c r="G31" i="1"/>
  <c r="E31" i="1"/>
  <c r="D31" i="1"/>
  <c r="BB7" i="1"/>
  <c r="BC7" i="1"/>
  <c r="BD7" i="1"/>
  <c r="BE7" i="1"/>
  <c r="BA7" i="1"/>
  <c r="T34" i="1" l="1"/>
  <c r="P57" i="1" s="1"/>
  <c r="T33" i="1"/>
  <c r="P56" i="1" s="1"/>
  <c r="T31" i="1"/>
  <c r="T35" i="1"/>
  <c r="T37" i="1"/>
  <c r="T38" i="1"/>
  <c r="T45" i="1"/>
  <c r="T42" i="1"/>
  <c r="T32" i="1"/>
  <c r="T43" i="1"/>
  <c r="T39" i="1"/>
  <c r="T40" i="1"/>
  <c r="T36" i="1"/>
  <c r="T46" i="1"/>
  <c r="T47" i="1"/>
  <c r="T48" i="1"/>
  <c r="T44" i="1"/>
  <c r="T41" i="1"/>
  <c r="G30" i="1"/>
  <c r="F30" i="1"/>
  <c r="E30" i="1"/>
  <c r="D30" i="1"/>
  <c r="K71" i="1" l="1"/>
  <c r="I71" i="1"/>
  <c r="M71" i="1"/>
  <c r="L71" i="1"/>
  <c r="N71" i="1"/>
  <c r="J71" i="1"/>
  <c r="P71" i="1"/>
  <c r="O71" i="1"/>
  <c r="H71" i="1"/>
  <c r="C71" i="1"/>
  <c r="E71" i="1"/>
  <c r="D71" i="1"/>
  <c r="F71" i="1"/>
  <c r="G71" i="1"/>
  <c r="K69" i="1"/>
  <c r="N69" i="1"/>
  <c r="P69" i="1"/>
  <c r="M69" i="1"/>
  <c r="I69" i="1"/>
  <c r="L69" i="1"/>
  <c r="J69" i="1"/>
  <c r="H69" i="1"/>
  <c r="O69" i="1"/>
  <c r="C69" i="1"/>
  <c r="G69" i="1"/>
  <c r="D69" i="1"/>
  <c r="E69" i="1"/>
  <c r="F69" i="1"/>
  <c r="J68" i="1"/>
  <c r="M68" i="1"/>
  <c r="O68" i="1"/>
  <c r="L68" i="1"/>
  <c r="I68" i="1"/>
  <c r="K68" i="1"/>
  <c r="H68" i="1"/>
  <c r="P68" i="1"/>
  <c r="N68" i="1"/>
  <c r="D68" i="1"/>
  <c r="F68" i="1"/>
  <c r="C68" i="1"/>
  <c r="G68" i="1"/>
  <c r="E68" i="1"/>
  <c r="K65" i="1"/>
  <c r="L65" i="1"/>
  <c r="P65" i="1"/>
  <c r="J65" i="1"/>
  <c r="O65" i="1"/>
  <c r="M65" i="1"/>
  <c r="I65" i="1"/>
  <c r="H65" i="1"/>
  <c r="N65" i="1"/>
  <c r="E65" i="1"/>
  <c r="C65" i="1"/>
  <c r="G65" i="1"/>
  <c r="F65" i="1"/>
  <c r="D65" i="1"/>
  <c r="H63" i="1"/>
  <c r="I63" i="1"/>
  <c r="N63" i="1"/>
  <c r="L63" i="1"/>
  <c r="O63" i="1"/>
  <c r="M63" i="1"/>
  <c r="J63" i="1"/>
  <c r="K63" i="1"/>
  <c r="P63" i="1"/>
  <c r="E63" i="1"/>
  <c r="G63" i="1"/>
  <c r="C63" i="1"/>
  <c r="D63" i="1"/>
  <c r="F63" i="1"/>
  <c r="K64" i="1"/>
  <c r="M64" i="1"/>
  <c r="J64" i="1"/>
  <c r="L64" i="1"/>
  <c r="P64" i="1"/>
  <c r="I64" i="1"/>
  <c r="H64" i="1"/>
  <c r="O64" i="1"/>
  <c r="N64" i="1"/>
  <c r="D64" i="1"/>
  <c r="E64" i="1"/>
  <c r="C64" i="1"/>
  <c r="F64" i="1"/>
  <c r="G64" i="1"/>
  <c r="P66" i="1"/>
  <c r="L66" i="1"/>
  <c r="N66" i="1"/>
  <c r="K66" i="1"/>
  <c r="J66" i="1"/>
  <c r="I66" i="1"/>
  <c r="H66" i="1"/>
  <c r="M66" i="1"/>
  <c r="O66" i="1"/>
  <c r="C66" i="1"/>
  <c r="E66" i="1"/>
  <c r="F66" i="1"/>
  <c r="D66" i="1"/>
  <c r="G66" i="1"/>
  <c r="O70" i="1"/>
  <c r="K70" i="1"/>
  <c r="N70" i="1"/>
  <c r="H70" i="1"/>
  <c r="P70" i="1"/>
  <c r="M70" i="1"/>
  <c r="J70" i="1"/>
  <c r="L70" i="1"/>
  <c r="I70" i="1"/>
  <c r="D70" i="1"/>
  <c r="C70" i="1"/>
  <c r="E70" i="1"/>
  <c r="F70" i="1"/>
  <c r="G70" i="1"/>
  <c r="H67" i="1"/>
  <c r="O67" i="1"/>
  <c r="L67" i="1"/>
  <c r="P67" i="1"/>
  <c r="I67" i="1"/>
  <c r="K67" i="1"/>
  <c r="M67" i="1"/>
  <c r="J67" i="1"/>
  <c r="N67" i="1"/>
  <c r="G67" i="1"/>
  <c r="F67" i="1"/>
  <c r="D67" i="1"/>
  <c r="E67" i="1"/>
  <c r="C67" i="1"/>
  <c r="O55" i="1"/>
  <c r="P55" i="1"/>
  <c r="O62" i="1"/>
  <c r="P62" i="1"/>
  <c r="O54" i="1"/>
  <c r="P54" i="1"/>
  <c r="O61" i="1"/>
  <c r="P61" i="1"/>
  <c r="O59" i="1"/>
  <c r="P59" i="1"/>
  <c r="O60" i="1"/>
  <c r="P60" i="1"/>
  <c r="O58" i="1"/>
  <c r="P58" i="1"/>
  <c r="N56" i="1"/>
  <c r="O56" i="1"/>
  <c r="N57" i="1"/>
  <c r="O57" i="1"/>
  <c r="M59" i="1"/>
  <c r="N59" i="1"/>
  <c r="M55" i="1"/>
  <c r="N55" i="1"/>
  <c r="M61" i="1"/>
  <c r="N61" i="1"/>
  <c r="M60" i="1"/>
  <c r="N60" i="1"/>
  <c r="M58" i="1"/>
  <c r="N58" i="1"/>
  <c r="M62" i="1"/>
  <c r="N62" i="1"/>
  <c r="M54" i="1"/>
  <c r="N54" i="1"/>
  <c r="L56" i="1"/>
  <c r="M56" i="1"/>
  <c r="L57" i="1"/>
  <c r="M57" i="1"/>
  <c r="K62" i="1"/>
  <c r="L62" i="1"/>
  <c r="K55" i="1"/>
  <c r="L55" i="1"/>
  <c r="K54" i="1"/>
  <c r="L54" i="1"/>
  <c r="K61" i="1"/>
  <c r="L61" i="1"/>
  <c r="K59" i="1"/>
  <c r="L59" i="1"/>
  <c r="K60" i="1"/>
  <c r="L60" i="1"/>
  <c r="K58" i="1"/>
  <c r="L58" i="1"/>
  <c r="J56" i="1"/>
  <c r="K56" i="1"/>
  <c r="J57" i="1"/>
  <c r="K57" i="1"/>
  <c r="I62" i="1"/>
  <c r="J62" i="1"/>
  <c r="I55" i="1"/>
  <c r="J55" i="1"/>
  <c r="I61" i="1"/>
  <c r="J61" i="1"/>
  <c r="I59" i="1"/>
  <c r="J59" i="1"/>
  <c r="I60" i="1"/>
  <c r="J60" i="1"/>
  <c r="I58" i="1"/>
  <c r="J58" i="1"/>
  <c r="I54" i="1"/>
  <c r="J54" i="1"/>
  <c r="F56" i="1"/>
  <c r="I56" i="1"/>
  <c r="G57" i="1"/>
  <c r="I57" i="1"/>
  <c r="D57" i="1"/>
  <c r="G55" i="1"/>
  <c r="H55" i="1"/>
  <c r="E57" i="1"/>
  <c r="G54" i="1"/>
  <c r="H54" i="1"/>
  <c r="F57" i="1"/>
  <c r="G62" i="1"/>
  <c r="H62" i="1"/>
  <c r="G61" i="1"/>
  <c r="H61" i="1"/>
  <c r="G59" i="1"/>
  <c r="H59" i="1"/>
  <c r="G60" i="1"/>
  <c r="H60" i="1"/>
  <c r="C56" i="1"/>
  <c r="H56" i="1"/>
  <c r="G58" i="1"/>
  <c r="H58" i="1"/>
  <c r="C57" i="1"/>
  <c r="H57" i="1"/>
  <c r="D56" i="1"/>
  <c r="E56" i="1"/>
  <c r="G56" i="1"/>
  <c r="E62" i="1"/>
  <c r="F62" i="1"/>
  <c r="E59" i="1"/>
  <c r="F59" i="1"/>
  <c r="E55" i="1"/>
  <c r="F55" i="1"/>
  <c r="D54" i="1"/>
  <c r="F54" i="1"/>
  <c r="E58" i="1"/>
  <c r="F58" i="1"/>
  <c r="E61" i="1"/>
  <c r="F61" i="1"/>
  <c r="E60" i="1"/>
  <c r="F60" i="1"/>
  <c r="C54" i="1"/>
  <c r="E54" i="1"/>
  <c r="C61" i="1"/>
  <c r="D61" i="1"/>
  <c r="C60" i="1"/>
  <c r="D60" i="1"/>
  <c r="C58" i="1"/>
  <c r="D58" i="1"/>
  <c r="C62" i="1"/>
  <c r="D62" i="1"/>
  <c r="C59" i="1"/>
  <c r="D59" i="1"/>
  <c r="C55" i="1"/>
  <c r="D55" i="1"/>
  <c r="T30" i="1"/>
  <c r="C53" i="1" s="1"/>
  <c r="H53" i="1" l="1"/>
  <c r="J53" i="1"/>
  <c r="M53" i="1"/>
  <c r="I53" i="1"/>
  <c r="L53" i="1"/>
  <c r="K53" i="1"/>
  <c r="F53" i="1"/>
  <c r="N53" i="1"/>
  <c r="O53" i="1"/>
  <c r="P53" i="1"/>
  <c r="D53" i="1"/>
  <c r="E53" i="1"/>
  <c r="G53" i="1"/>
</calcChain>
</file>

<file path=xl/sharedStrings.xml><?xml version="1.0" encoding="utf-8"?>
<sst xmlns="http://schemas.openxmlformats.org/spreadsheetml/2006/main" count="183" uniqueCount="102">
  <si>
    <t>small</t>
  </si>
  <si>
    <t>medium</t>
  </si>
  <si>
    <t>large</t>
  </si>
  <si>
    <t>Gown</t>
  </si>
  <si>
    <t>Surgical Mask</t>
  </si>
  <si>
    <t>Gloves</t>
  </si>
  <si>
    <t>Face Shield</t>
  </si>
  <si>
    <t>Respirator</t>
  </si>
  <si>
    <t>Type</t>
  </si>
  <si>
    <t>Day 1</t>
  </si>
  <si>
    <t>Day 2</t>
  </si>
  <si>
    <t>Day 3</t>
  </si>
  <si>
    <t>Day 4</t>
  </si>
  <si>
    <t>Day 5</t>
  </si>
  <si>
    <t xml:space="preserve"> Category</t>
  </si>
  <si>
    <t>This spreadsheet is designed to help you track how quickly PPE is being used at your facility.</t>
  </si>
  <si>
    <t>Day 3 - Day 4</t>
  </si>
  <si>
    <t>Day 4 - Day 5</t>
  </si>
  <si>
    <t>Day 1 -Day 2</t>
  </si>
  <si>
    <t>Day 2 - Day 3</t>
  </si>
  <si>
    <t>Box A</t>
  </si>
  <si>
    <t>Box B</t>
  </si>
  <si>
    <t>Box C</t>
  </si>
  <si>
    <t>How Many Full Boxes Are Remaining at Start of the Day? Enter below, by date.</t>
  </si>
  <si>
    <t>Type of PPE</t>
  </si>
  <si>
    <t>Size/Brand</t>
  </si>
  <si>
    <t>3M 1860</t>
  </si>
  <si>
    <t>North 7130</t>
  </si>
  <si>
    <t>3M 8210</t>
  </si>
  <si>
    <t>Important: Add your data to Box A only, do not enter data into any other cells.</t>
  </si>
  <si>
    <t>Day 6</t>
  </si>
  <si>
    <t xml:space="preserve">Day 7 </t>
  </si>
  <si>
    <t>Day 8</t>
  </si>
  <si>
    <t>Day 9</t>
  </si>
  <si>
    <t>Day 10</t>
  </si>
  <si>
    <t>Day 11</t>
  </si>
  <si>
    <t>Day 12</t>
  </si>
  <si>
    <t>Day 13</t>
  </si>
  <si>
    <t>Day 14</t>
  </si>
  <si>
    <t>Day 7</t>
  </si>
  <si>
    <t>Day 5 - Day 6</t>
  </si>
  <si>
    <t>Day 6 - Day 7</t>
  </si>
  <si>
    <t>Day 7 - Day 8</t>
  </si>
  <si>
    <t>Day 8 - Day 9</t>
  </si>
  <si>
    <t>Day 9 - Day 10</t>
  </si>
  <si>
    <t>Day 10 - Day 11</t>
  </si>
  <si>
    <t>Day 11 - Day 12</t>
  </si>
  <si>
    <t>Day 12 - Day 13</t>
  </si>
  <si>
    <t>Day 13 - Day 14</t>
  </si>
  <si>
    <t>Other 1</t>
  </si>
  <si>
    <t>Other 2</t>
  </si>
  <si>
    <t>Other 3</t>
  </si>
  <si>
    <t>Other 4</t>
  </si>
  <si>
    <t>Other 5</t>
  </si>
  <si>
    <t>Other 6</t>
  </si>
  <si>
    <t>Other 7</t>
  </si>
  <si>
    <t>Other 8</t>
  </si>
  <si>
    <t>extra large</t>
  </si>
  <si>
    <t>Size 1</t>
  </si>
  <si>
    <t>Size 2</t>
  </si>
  <si>
    <t xml:space="preserve"> </t>
  </si>
  <si>
    <r>
      <t>2. At the start of each day, determine how many full boxes of PPE are remaining from the</t>
    </r>
    <r>
      <rPr>
        <sz val="14"/>
        <rFont val="Calibri"/>
        <family val="2"/>
        <scheme val="minor"/>
      </rPr>
      <t xml:space="preserve"> day before. Do this for each type of PPE.</t>
    </r>
  </si>
  <si>
    <t xml:space="preserve">3. "Type of PPE" refers to the PPE components you have in stock. Use the next column to fill in the size or brand if applicable.  "Other" Type of PPE section as well. </t>
  </si>
  <si>
    <t xml:space="preserve">          Note: Additional types or brands of PPE can be added in the</t>
  </si>
  <si>
    <t xml:space="preserve">4. Make sure that each box of PPE has the same number of individual units. If they do not, create a new type of PPE category in the cells that say "Other". </t>
  </si>
  <si>
    <r>
      <t xml:space="preserve">5. Enter the number of full boxes of each Type of PPE  starting at Day 1 into the yellow cells of Box A. </t>
    </r>
    <r>
      <rPr>
        <sz val="14"/>
        <rFont val="Calibri"/>
        <family val="2"/>
        <scheme val="minor"/>
      </rPr>
      <t xml:space="preserve"> need</t>
    </r>
    <r>
      <rPr>
        <sz val="14"/>
        <color theme="1"/>
        <rFont val="Calibri"/>
        <family val="2"/>
        <scheme val="minor"/>
      </rPr>
      <t>ed to calculate a consumption rate.</t>
    </r>
  </si>
  <si>
    <t xml:space="preserve">          Note: You do not need data for all 14 days, but at least 2 consecutive days of data is</t>
  </si>
  <si>
    <t>6. The total number of boxes of PPE used per day will be calculated in Box B. Note: This only works if you have entered values for at least day 1 and day 2 in Box A.</t>
  </si>
  <si>
    <t xml:space="preserve">7. The average rate of PPE consumption (burn rate) will be calculated in the pink section. </t>
  </si>
  <si>
    <t xml:space="preserve">8. The number of days worth of remaining supplies will be calculated in Box C based on the average consumption rate. </t>
  </si>
  <si>
    <t xml:space="preserve">          It is suggested you start a new calculator with the resupplied PPE.</t>
  </si>
  <si>
    <t xml:space="preserve">9. To skip a day, enter the data from the previous day.  For example: If you know the number of boxes remaining at the start of Day 1 and the start of Day 3, but not the start of Day 2, </t>
  </si>
  <si>
    <t xml:space="preserve">    you can insert the value from Day 1 into cell for Day 2 and the tool will still work.</t>
  </si>
  <si>
    <t xml:space="preserve">                                                rate between each two day period is calculated. The total number of consumption of PPE in Box B is used to calculate the average consumption in the pink section.</t>
  </si>
  <si>
    <r>
      <t xml:space="preserve">How the calculator works: </t>
    </r>
    <r>
      <rPr>
        <sz val="14"/>
        <color theme="1"/>
        <rFont val="Calibri"/>
        <family val="2"/>
        <scheme val="minor"/>
      </rPr>
      <t>In Box A, your PPE supply from the day prior is subtracted from the current day (Day2 -Day1) and entered in Box B. As additional data is added in Box A the</t>
    </r>
    <r>
      <rPr>
        <b/>
        <sz val="14"/>
        <color theme="1"/>
        <rFont val="Calibri"/>
        <family val="2"/>
        <scheme val="minor"/>
      </rPr>
      <t xml:space="preserve"> </t>
    </r>
    <r>
      <rPr>
        <sz val="14"/>
        <color theme="1"/>
        <rFont val="Calibri"/>
        <family val="2"/>
        <scheme val="minor"/>
      </rPr>
      <t>average consumption</t>
    </r>
  </si>
  <si>
    <t>Enter PPE Type and Size Below</t>
  </si>
  <si>
    <t>Enter Calendar Date to Start</t>
  </si>
  <si>
    <t># Days PPE Supply Remaining (Calculated Field)</t>
  </si>
  <si>
    <t>Consumption (Burn Rate)</t>
  </si>
  <si>
    <t>(Cases/Day)</t>
  </si>
  <si>
    <t>1. To start, enter dates into Box A below Day 1, Day 2, Day 3, etc. You can enter the date for Day 1 and drag that cell to the right to auto-populate future days.</t>
  </si>
  <si>
    <t xml:space="preserve">          Note: if you receive a resupply of PPE do not add it into the calculator, as it will disrupt the calculations. Continue following the original supply of PPE entered in Day 1. </t>
  </si>
  <si>
    <r>
      <t xml:space="preserve">                                                Then the number of boxes of PPE entered in Box A is divided by the consumption rate to calculate the </t>
    </r>
    <r>
      <rPr>
        <sz val="14"/>
        <rFont val="Calibri"/>
        <family val="2"/>
        <scheme val="minor"/>
      </rPr>
      <t>number</t>
    </r>
    <r>
      <rPr>
        <sz val="14"/>
        <color theme="1"/>
        <rFont val="Calibri"/>
        <family val="2"/>
        <scheme val="minor"/>
      </rPr>
      <t xml:space="preserve"> of days supply remaining in Box C.                                   </t>
    </r>
  </si>
  <si>
    <t>Burn Rate Calculator Instructions &amp; Set-Up</t>
  </si>
  <si>
    <t>Total Number of Boxes Used per Day (Calculated Field)</t>
  </si>
  <si>
    <t>Less than 25% of Sypply</t>
  </si>
  <si>
    <t>Between 50% and 25% of Supply</t>
  </si>
  <si>
    <t>Greater than 75% of Supply</t>
  </si>
  <si>
    <t>Between 75% and 50% of Supply</t>
  </si>
  <si>
    <t>4 - 5</t>
  </si>
  <si>
    <t>5 - 6</t>
  </si>
  <si>
    <t>6 - 7</t>
  </si>
  <si>
    <t>7 - 8</t>
  </si>
  <si>
    <t>8 - 9</t>
  </si>
  <si>
    <t>9 - 10</t>
  </si>
  <si>
    <t>10 - 11</t>
  </si>
  <si>
    <t>11 - 12</t>
  </si>
  <si>
    <t>13 -14</t>
  </si>
  <si>
    <t>1 - 2</t>
  </si>
  <si>
    <t>2 - 3</t>
  </si>
  <si>
    <t>3 - 4</t>
  </si>
  <si>
    <t>12 -13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</si>
</sst>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numFmts>
  <fonts count="17" x14ac:knownFonts="1">
    <font>
      <sz val="11"/>
      <color theme="1"/>
      <name val="Calibri"/>
      <family val="2"/>
      <scheme val="minor"/>
    </font>
    <font>
      <b/>
      <sz val="11"/>
      <color rgb="FFFA7D00"/>
      <name val="Calibri"/>
      <family val="2"/>
      <scheme val="minor"/>
    </font>
    <font>
      <b/>
      <sz val="11"/>
      <color theme="1"/>
      <name val="Calibri"/>
      <family val="2"/>
      <scheme val="minor"/>
    </font>
    <font>
      <sz val="8"/>
      <name val="Calibri"/>
      <family val="2"/>
      <scheme val="minor"/>
    </font>
    <font>
      <b/>
      <sz val="14"/>
      <color theme="1"/>
      <name val="Calibri"/>
      <family val="2"/>
      <scheme val="minor"/>
    </font>
    <font>
      <b/>
      <sz val="24"/>
      <color theme="1"/>
      <name val="Calibri"/>
      <family val="2"/>
      <scheme val="minor"/>
    </font>
    <font>
      <b/>
      <sz val="16"/>
      <color theme="1"/>
      <name val="Calibri"/>
      <family val="2"/>
      <scheme val="minor"/>
    </font>
    <font>
      <sz val="14"/>
      <color theme="1"/>
      <name val="Calibri"/>
      <family val="2"/>
      <scheme val="minor"/>
    </font>
    <font>
      <sz val="14"/>
      <name val="Calibri"/>
      <family val="2"/>
      <scheme val="minor"/>
    </font>
    <font>
      <b/>
      <sz val="10"/>
      <color theme="1"/>
      <name val="Calibri"/>
      <family val="2"/>
      <scheme val="minor"/>
    </font>
    <font>
      <b/>
      <sz val="20"/>
      <color theme="1"/>
      <name val="Calibri"/>
      <family val="2"/>
      <scheme val="minor"/>
    </font>
    <font>
      <sz val="24"/>
      <color theme="1"/>
      <name val="Calibri"/>
      <family val="2"/>
      <scheme val="minor"/>
    </font>
    <font>
      <b/>
      <sz val="1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0"/>
      <color theme="1"/>
      <name val="Calibri"/>
      <family val="2"/>
      <scheme val="minor"/>
    </font>
  </fonts>
  <fills count="16">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9FF"/>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ED8CE"/>
        <bgColor indexed="64"/>
      </patternFill>
    </fill>
    <fill>
      <patternFill patternType="solid">
        <fgColor theme="8" tint="0.79998168889431442"/>
        <bgColor indexed="64"/>
      </patternFill>
    </fill>
  </fills>
  <borders count="5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bottom style="thin">
        <color rgb="FF7F7F7F"/>
      </bottom>
      <diagonal/>
    </border>
    <border>
      <left style="medium">
        <color indexed="64"/>
      </left>
      <right style="thin">
        <color rgb="FF7F7F7F"/>
      </right>
      <top/>
      <bottom style="thin">
        <color rgb="FF7F7F7F"/>
      </bottom>
      <diagonal/>
    </border>
    <border>
      <left style="medium">
        <color indexed="64"/>
      </left>
      <right style="thin">
        <color rgb="FF7F7F7F"/>
      </right>
      <top/>
      <bottom style="medium">
        <color indexed="64"/>
      </bottom>
      <diagonal/>
    </border>
    <border>
      <left style="thin">
        <color rgb="FF7F7F7F"/>
      </left>
      <right style="thin">
        <color rgb="FF7F7F7F"/>
      </right>
      <top/>
      <bottom style="medium">
        <color indexed="64"/>
      </bottom>
      <diagonal/>
    </border>
    <border>
      <left style="thin">
        <color rgb="FF7F7F7F"/>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 fillId="2" borderId="1" applyNumberFormat="0" applyAlignment="0" applyProtection="0"/>
  </cellStyleXfs>
  <cellXfs count="186">
    <xf numFmtId="0" fontId="0" fillId="0" borderId="0" xfId="0"/>
    <xf numFmtId="0" fontId="0" fillId="10" borderId="2" xfId="0" applyFill="1" applyBorder="1" applyAlignment="1" applyProtection="1">
      <alignment horizontal="center" vertical="center"/>
      <protection locked="0"/>
    </xf>
    <xf numFmtId="0" fontId="2" fillId="0" borderId="1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30"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164" fontId="2" fillId="4" borderId="6" xfId="0" applyNumberFormat="1" applyFont="1" applyFill="1" applyBorder="1" applyAlignment="1" applyProtection="1">
      <alignment horizontal="center" vertical="center"/>
    </xf>
    <xf numFmtId="164" fontId="2" fillId="4" borderId="2" xfId="0" applyNumberFormat="1" applyFont="1" applyFill="1" applyBorder="1" applyAlignment="1" applyProtection="1">
      <alignment horizontal="center" vertical="center"/>
    </xf>
    <xf numFmtId="164" fontId="2" fillId="4" borderId="11" xfId="0" applyNumberFormat="1" applyFont="1" applyFill="1" applyBorder="1" applyAlignment="1" applyProtection="1">
      <alignment horizontal="center" vertical="center"/>
    </xf>
    <xf numFmtId="14" fontId="2" fillId="4" borderId="22" xfId="0" applyNumberFormat="1" applyFont="1" applyFill="1" applyBorder="1" applyAlignment="1" applyProtection="1">
      <alignment horizontal="center" vertical="center" wrapText="1"/>
    </xf>
    <xf numFmtId="14" fontId="2" fillId="4" borderId="31" xfId="0" applyNumberFormat="1" applyFont="1" applyFill="1" applyBorder="1" applyAlignment="1" applyProtection="1">
      <alignment horizontal="center" vertical="center" wrapText="1"/>
    </xf>
    <xf numFmtId="14" fontId="2" fillId="4" borderId="23" xfId="0" applyNumberFormat="1" applyFont="1" applyFill="1" applyBorder="1" applyAlignment="1" applyProtection="1">
      <alignment horizontal="center" vertical="center" wrapText="1"/>
    </xf>
    <xf numFmtId="0" fontId="9" fillId="4" borderId="27" xfId="0" applyFont="1" applyFill="1" applyBorder="1" applyAlignment="1" applyProtection="1">
      <alignment horizontal="center" vertical="center" wrapText="1"/>
    </xf>
    <xf numFmtId="0" fontId="9" fillId="4" borderId="28" xfId="0" applyFont="1" applyFill="1" applyBorder="1" applyAlignment="1" applyProtection="1">
      <alignment horizontal="center" vertical="center" wrapText="1"/>
    </xf>
    <xf numFmtId="0" fontId="9" fillId="4" borderId="28" xfId="0" applyFont="1" applyFill="1" applyBorder="1" applyAlignment="1" applyProtection="1">
      <alignment horizontal="center" vertical="center"/>
    </xf>
    <xf numFmtId="0" fontId="9" fillId="4" borderId="29" xfId="0" applyFont="1" applyFill="1" applyBorder="1" applyAlignment="1" applyProtection="1">
      <alignment horizontal="center" vertical="center"/>
    </xf>
    <xf numFmtId="0" fontId="0" fillId="12" borderId="24" xfId="0" applyFill="1" applyBorder="1" applyAlignment="1" applyProtection="1"/>
    <xf numFmtId="0" fontId="0" fillId="7" borderId="6" xfId="0" applyFill="1" applyBorder="1" applyProtection="1"/>
    <xf numFmtId="2" fontId="2" fillId="4" borderId="40" xfId="1" applyNumberFormat="1" applyFont="1" applyFill="1" applyBorder="1" applyAlignment="1" applyProtection="1">
      <alignment horizontal="center"/>
    </xf>
    <xf numFmtId="2" fontId="2" fillId="4" borderId="41" xfId="1" applyNumberFormat="1" applyFont="1" applyFill="1" applyBorder="1" applyAlignment="1" applyProtection="1">
      <alignment horizontal="center"/>
    </xf>
    <xf numFmtId="2" fontId="2" fillId="4" borderId="26" xfId="1" applyNumberFormat="1" applyFont="1" applyFill="1" applyBorder="1" applyAlignment="1" applyProtection="1">
      <alignment horizontal="center"/>
    </xf>
    <xf numFmtId="0" fontId="0" fillId="11" borderId="6" xfId="0" applyNumberFormat="1" applyFill="1" applyBorder="1" applyAlignment="1" applyProtection="1">
      <alignment vertical="center"/>
    </xf>
    <xf numFmtId="0" fontId="0" fillId="11" borderId="22" xfId="0" applyNumberFormat="1" applyFill="1" applyBorder="1" applyAlignment="1" applyProtection="1">
      <alignment vertical="center"/>
    </xf>
    <xf numFmtId="0" fontId="0" fillId="12" borderId="6" xfId="0" applyNumberFormat="1" applyFill="1" applyBorder="1" applyAlignment="1" applyProtection="1">
      <alignment horizontal="left" vertical="center"/>
    </xf>
    <xf numFmtId="0" fontId="0" fillId="12" borderId="11" xfId="0" applyNumberFormat="1" applyFill="1" applyBorder="1" applyAlignment="1" applyProtection="1">
      <alignment horizontal="left" vertical="center"/>
    </xf>
    <xf numFmtId="0" fontId="0" fillId="12" borderId="22" xfId="0" applyNumberFormat="1" applyFill="1" applyBorder="1" applyAlignment="1" applyProtection="1">
      <alignment horizontal="left" vertical="center"/>
    </xf>
    <xf numFmtId="0" fontId="0" fillId="12" borderId="23" xfId="0" applyNumberFormat="1" applyFill="1" applyBorder="1" applyAlignment="1" applyProtection="1">
      <alignment horizontal="left" vertical="center"/>
    </xf>
    <xf numFmtId="0" fontId="0" fillId="13" borderId="6" xfId="0" applyFill="1" applyBorder="1" applyAlignment="1" applyProtection="1">
      <alignment horizontal="left" vertical="center"/>
    </xf>
    <xf numFmtId="0" fontId="0" fillId="13" borderId="11" xfId="0" applyFill="1" applyBorder="1" applyAlignment="1" applyProtection="1">
      <alignment horizontal="left" vertical="center"/>
    </xf>
    <xf numFmtId="0" fontId="0" fillId="13" borderId="22" xfId="0" applyFill="1" applyBorder="1" applyAlignment="1" applyProtection="1">
      <alignment horizontal="left" vertical="center"/>
    </xf>
    <xf numFmtId="0" fontId="0" fillId="13" borderId="23" xfId="0" applyFill="1" applyBorder="1" applyAlignment="1" applyProtection="1">
      <alignment horizontal="left" vertical="center"/>
    </xf>
    <xf numFmtId="0" fontId="2" fillId="7" borderId="16" xfId="0" applyFont="1" applyFill="1" applyBorder="1" applyAlignment="1" applyProtection="1">
      <alignment horizontal="center" vertical="center" wrapText="1"/>
    </xf>
    <xf numFmtId="0" fontId="2" fillId="7" borderId="27" xfId="0" applyFont="1" applyFill="1" applyBorder="1" applyAlignment="1" applyProtection="1">
      <alignment horizontal="center" vertical="center" wrapText="1"/>
    </xf>
    <xf numFmtId="0" fontId="2" fillId="7" borderId="29" xfId="0" applyFont="1" applyFill="1" applyBorder="1" applyAlignment="1" applyProtection="1">
      <alignment horizontal="center" vertical="center" wrapText="1"/>
    </xf>
    <xf numFmtId="0" fontId="0" fillId="7" borderId="4" xfId="0" applyFill="1" applyBorder="1" applyProtection="1"/>
    <xf numFmtId="0" fontId="0" fillId="7" borderId="5" xfId="0" applyFill="1" applyBorder="1" applyProtection="1"/>
    <xf numFmtId="0" fontId="0" fillId="7" borderId="11" xfId="0" applyFill="1" applyBorder="1" applyProtection="1"/>
    <xf numFmtId="0" fontId="0" fillId="7" borderId="22" xfId="0" applyFill="1" applyBorder="1" applyProtection="1"/>
    <xf numFmtId="0" fontId="0" fillId="7" borderId="23" xfId="0" applyFill="1" applyBorder="1" applyProtection="1"/>
    <xf numFmtId="0" fontId="0" fillId="10" borderId="4" xfId="0" applyFill="1" applyBorder="1" applyAlignment="1" applyProtection="1">
      <alignment horizontal="center" vertical="center"/>
      <protection locked="0"/>
    </xf>
    <xf numFmtId="0" fontId="0" fillId="10" borderId="30" xfId="0"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0" fillId="10" borderId="6"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0" fillId="10" borderId="22" xfId="0" applyFill="1" applyBorder="1" applyAlignment="1" applyProtection="1">
      <alignment horizontal="center" vertical="center"/>
      <protection locked="0"/>
    </xf>
    <xf numFmtId="0" fontId="0" fillId="10" borderId="31" xfId="0" applyFill="1" applyBorder="1" applyAlignment="1" applyProtection="1">
      <alignment horizontal="center" vertical="center"/>
      <protection locked="0"/>
    </xf>
    <xf numFmtId="0" fontId="0" fillId="10" borderId="23" xfId="0" applyFill="1" applyBorder="1" applyAlignment="1" applyProtection="1">
      <alignment horizontal="center" vertical="center"/>
      <protection locked="0"/>
    </xf>
    <xf numFmtId="14" fontId="0" fillId="9" borderId="16" xfId="0" applyNumberFormat="1" applyFill="1" applyBorder="1" applyAlignment="1" applyProtection="1">
      <alignment horizontal="center"/>
      <protection locked="0"/>
    </xf>
    <xf numFmtId="0" fontId="0" fillId="11" borderId="10" xfId="0" applyFill="1" applyBorder="1" applyAlignment="1" applyProtection="1">
      <alignment horizontal="center" vertical="center"/>
    </xf>
    <xf numFmtId="0" fontId="0" fillId="11" borderId="17" xfId="0" applyFill="1" applyBorder="1" applyAlignment="1" applyProtection="1">
      <alignment horizontal="center" vertical="center"/>
    </xf>
    <xf numFmtId="0" fontId="0" fillId="11" borderId="18" xfId="0" applyFill="1" applyBorder="1" applyAlignment="1" applyProtection="1">
      <alignment horizontal="center" vertical="center"/>
    </xf>
    <xf numFmtId="0" fontId="0" fillId="11" borderId="19" xfId="0" applyFill="1" applyBorder="1" applyAlignment="1" applyProtection="1">
      <alignment horizontal="center" vertical="center"/>
    </xf>
    <xf numFmtId="0" fontId="2" fillId="11" borderId="4" xfId="0" applyFont="1" applyFill="1" applyBorder="1" applyAlignment="1" applyProtection="1">
      <alignment vertical="center" wrapText="1"/>
    </xf>
    <xf numFmtId="0" fontId="2" fillId="11" borderId="5" xfId="0" applyFont="1" applyFill="1" applyBorder="1" applyAlignment="1" applyProtection="1">
      <alignment wrapText="1"/>
    </xf>
    <xf numFmtId="0" fontId="0" fillId="0" borderId="0" xfId="0" applyNumberFormat="1" applyFill="1" applyBorder="1" applyProtection="1"/>
    <xf numFmtId="0" fontId="0" fillId="0" borderId="12" xfId="0" applyNumberFormat="1" applyFill="1" applyBorder="1" applyProtection="1"/>
    <xf numFmtId="0" fontId="2" fillId="12" borderId="4" xfId="0" applyFont="1" applyFill="1" applyBorder="1" applyAlignment="1" applyProtection="1">
      <alignment horizontal="center" vertical="center" wrapText="1"/>
    </xf>
    <xf numFmtId="0" fontId="2" fillId="12" borderId="5" xfId="0" applyFont="1" applyFill="1" applyBorder="1" applyAlignment="1" applyProtection="1">
      <alignment horizontal="center" vertical="center" wrapText="1"/>
    </xf>
    <xf numFmtId="0" fontId="0" fillId="0" borderId="3" xfId="0" applyNumberFormat="1" applyFill="1" applyBorder="1" applyProtection="1"/>
    <xf numFmtId="0" fontId="0" fillId="0" borderId="0" xfId="0" applyNumberFormat="1" applyFill="1" applyBorder="1" applyAlignment="1" applyProtection="1">
      <alignment horizontal="left"/>
    </xf>
    <xf numFmtId="0" fontId="2" fillId="13" borderId="4" xfId="0" applyFont="1" applyFill="1" applyBorder="1" applyAlignment="1" applyProtection="1">
      <alignment horizontal="center" vertical="center" wrapText="1"/>
    </xf>
    <xf numFmtId="0" fontId="2" fillId="13" borderId="5" xfId="0" applyFont="1" applyFill="1" applyBorder="1" applyAlignment="1" applyProtection="1">
      <alignment horizontal="center" vertical="center" wrapText="1"/>
    </xf>
    <xf numFmtId="0" fontId="0" fillId="0" borderId="0" xfId="0" applyBorder="1" applyProtection="1"/>
    <xf numFmtId="0" fontId="0" fillId="0" borderId="0" xfId="0" applyProtection="1"/>
    <xf numFmtId="0" fontId="0" fillId="0" borderId="0" xfId="0" applyFill="1" applyBorder="1" applyProtection="1"/>
    <xf numFmtId="0" fontId="2" fillId="4" borderId="0" xfId="0" applyFont="1" applyFill="1" applyBorder="1" applyProtection="1"/>
    <xf numFmtId="0" fontId="0" fillId="4" borderId="0" xfId="0" applyFill="1" applyBorder="1" applyProtection="1"/>
    <xf numFmtId="0" fontId="6" fillId="4" borderId="10" xfId="0" applyFont="1" applyFill="1" applyBorder="1" applyProtection="1"/>
    <xf numFmtId="0" fontId="0" fillId="4" borderId="20" xfId="0" applyFill="1" applyBorder="1" applyProtection="1"/>
    <xf numFmtId="0" fontId="0" fillId="4" borderId="17" xfId="0" applyFill="1" applyBorder="1" applyProtection="1"/>
    <xf numFmtId="0" fontId="2" fillId="4" borderId="3" xfId="0" applyFont="1" applyFill="1" applyBorder="1" applyProtection="1"/>
    <xf numFmtId="0" fontId="0" fillId="4" borderId="46" xfId="0" applyFill="1" applyBorder="1" applyProtection="1"/>
    <xf numFmtId="0" fontId="7" fillId="4" borderId="3" xfId="0" applyFont="1" applyFill="1" applyBorder="1" applyProtection="1"/>
    <xf numFmtId="0" fontId="7" fillId="4" borderId="0" xfId="0" applyFont="1" applyFill="1" applyBorder="1" applyProtection="1"/>
    <xf numFmtId="0" fontId="4" fillId="4" borderId="3" xfId="0" applyFont="1" applyFill="1" applyBorder="1" applyProtection="1"/>
    <xf numFmtId="0" fontId="4" fillId="4" borderId="0" xfId="0" applyFont="1" applyFill="1" applyBorder="1" applyProtection="1"/>
    <xf numFmtId="0" fontId="7" fillId="4" borderId="18" xfId="0" applyFont="1" applyFill="1" applyBorder="1" applyProtection="1"/>
    <xf numFmtId="0" fontId="7" fillId="4" borderId="21" xfId="0" applyFont="1" applyFill="1" applyBorder="1" applyProtection="1"/>
    <xf numFmtId="0" fontId="0" fillId="4" borderId="21" xfId="0" applyFill="1" applyBorder="1" applyProtection="1"/>
    <xf numFmtId="0" fontId="0" fillId="4" borderId="19" xfId="0" applyFill="1" applyBorder="1" applyProtection="1"/>
    <xf numFmtId="0" fontId="2" fillId="0" borderId="0" xfId="0" applyFont="1" applyFill="1" applyAlignment="1" applyProtection="1">
      <alignment horizontal="center" vertical="center"/>
    </xf>
    <xf numFmtId="0" fontId="2" fillId="0" borderId="0" xfId="0" applyFont="1" applyAlignment="1" applyProtection="1">
      <alignment horizontal="center"/>
    </xf>
    <xf numFmtId="0" fontId="2" fillId="0" borderId="0" xfId="0" applyFont="1" applyFill="1" applyAlignment="1" applyProtection="1">
      <alignment horizontal="center"/>
    </xf>
    <xf numFmtId="0" fontId="0" fillId="9" borderId="4" xfId="0" applyFill="1" applyBorder="1" applyProtection="1">
      <protection locked="0"/>
    </xf>
    <xf numFmtId="0" fontId="0" fillId="9" borderId="5" xfId="0" applyFill="1" applyBorder="1" applyProtection="1">
      <protection locked="0"/>
    </xf>
    <xf numFmtId="0" fontId="0" fillId="9" borderId="6" xfId="0" applyFill="1" applyBorder="1" applyProtection="1">
      <protection locked="0"/>
    </xf>
    <xf numFmtId="0" fontId="0" fillId="9" borderId="11" xfId="0" applyFill="1" applyBorder="1" applyProtection="1">
      <protection locked="0"/>
    </xf>
    <xf numFmtId="0" fontId="0" fillId="9" borderId="22" xfId="0" applyFill="1" applyBorder="1" applyProtection="1">
      <protection locked="0"/>
    </xf>
    <xf numFmtId="0" fontId="0" fillId="9" borderId="23" xfId="0" applyFill="1" applyBorder="1" applyProtection="1">
      <protection locked="0"/>
    </xf>
    <xf numFmtId="0" fontId="0" fillId="0" borderId="2" xfId="0" applyBorder="1" applyProtection="1"/>
    <xf numFmtId="0" fontId="0" fillId="11" borderId="47" xfId="0" applyNumberFormat="1" applyFill="1" applyBorder="1" applyAlignment="1" applyProtection="1">
      <alignment vertical="center"/>
    </xf>
    <xf numFmtId="0" fontId="0" fillId="10" borderId="48" xfId="0" applyFill="1" applyBorder="1" applyAlignment="1" applyProtection="1">
      <alignment horizontal="center" vertical="center"/>
      <protection locked="0"/>
    </xf>
    <xf numFmtId="0" fontId="0" fillId="10" borderId="49" xfId="0" applyFill="1" applyBorder="1" applyAlignment="1" applyProtection="1">
      <alignment horizontal="center" vertical="center"/>
      <protection locked="0"/>
    </xf>
    <xf numFmtId="0" fontId="0" fillId="10" borderId="50" xfId="0" applyFill="1" applyBorder="1" applyAlignment="1" applyProtection="1">
      <alignment horizontal="center" vertical="center"/>
      <protection locked="0"/>
    </xf>
    <xf numFmtId="0" fontId="13" fillId="5" borderId="32" xfId="1" applyFont="1" applyFill="1" applyBorder="1" applyAlignment="1" applyProtection="1">
      <alignment horizontal="center" vertical="center"/>
    </xf>
    <xf numFmtId="0" fontId="13" fillId="5" borderId="33" xfId="1" applyFont="1" applyFill="1" applyBorder="1" applyAlignment="1" applyProtection="1">
      <alignment horizontal="center" vertical="center"/>
    </xf>
    <xf numFmtId="0" fontId="13" fillId="5" borderId="34" xfId="1" applyFont="1" applyFill="1" applyBorder="1" applyAlignment="1" applyProtection="1">
      <alignment horizontal="center" vertical="center"/>
    </xf>
    <xf numFmtId="0" fontId="13" fillId="5" borderId="42" xfId="1" applyFont="1" applyFill="1" applyBorder="1" applyAlignment="1" applyProtection="1">
      <alignment horizontal="center" vertical="center"/>
    </xf>
    <xf numFmtId="0" fontId="13" fillId="5" borderId="8" xfId="1" applyFont="1" applyFill="1" applyBorder="1" applyAlignment="1" applyProtection="1">
      <alignment horizontal="center" vertical="center"/>
    </xf>
    <xf numFmtId="0" fontId="13" fillId="5" borderId="9" xfId="1" applyFont="1" applyFill="1" applyBorder="1" applyAlignment="1" applyProtection="1">
      <alignment horizontal="center" vertical="center"/>
    </xf>
    <xf numFmtId="0" fontId="13" fillId="5" borderId="43" xfId="1" applyFont="1" applyFill="1" applyBorder="1" applyAlignment="1" applyProtection="1">
      <alignment horizontal="center" vertical="center"/>
    </xf>
    <xf numFmtId="0" fontId="13" fillId="5" borderId="44" xfId="1" applyFont="1" applyFill="1" applyBorder="1" applyAlignment="1" applyProtection="1">
      <alignment horizontal="center" vertical="center"/>
    </xf>
    <xf numFmtId="0" fontId="13" fillId="5" borderId="45" xfId="1" applyFont="1" applyFill="1" applyBorder="1" applyAlignment="1" applyProtection="1">
      <alignment horizontal="center" vertical="center"/>
    </xf>
    <xf numFmtId="2" fontId="15" fillId="6" borderId="32" xfId="1" applyNumberFormat="1" applyFont="1" applyFill="1" applyBorder="1" applyAlignment="1" applyProtection="1">
      <alignment horizontal="center" vertical="center"/>
    </xf>
    <xf numFmtId="2" fontId="15" fillId="6" borderId="33" xfId="1" applyNumberFormat="1" applyFont="1" applyFill="1" applyBorder="1" applyAlignment="1" applyProtection="1">
      <alignment horizontal="center" vertical="center"/>
    </xf>
    <xf numFmtId="2" fontId="15" fillId="6" borderId="34" xfId="1" applyNumberFormat="1" applyFont="1" applyFill="1" applyBorder="1" applyAlignment="1" applyProtection="1">
      <alignment horizontal="center" vertical="center"/>
    </xf>
    <xf numFmtId="2" fontId="15" fillId="6" borderId="35" xfId="1" applyNumberFormat="1" applyFont="1" applyFill="1" applyBorder="1" applyAlignment="1" applyProtection="1">
      <alignment horizontal="center" vertical="center"/>
    </xf>
    <xf numFmtId="2" fontId="15" fillId="6" borderId="1" xfId="1" applyNumberFormat="1" applyFont="1" applyFill="1" applyBorder="1" applyAlignment="1" applyProtection="1">
      <alignment horizontal="center" vertical="center"/>
    </xf>
    <xf numFmtId="2" fontId="15" fillId="6" borderId="36" xfId="1" applyNumberFormat="1" applyFont="1" applyFill="1" applyBorder="1" applyAlignment="1" applyProtection="1">
      <alignment horizontal="center" vertical="center"/>
    </xf>
    <xf numFmtId="2" fontId="15" fillId="6" borderId="37" xfId="1" applyNumberFormat="1" applyFont="1" applyFill="1" applyBorder="1" applyAlignment="1" applyProtection="1">
      <alignment horizontal="center" vertical="center"/>
    </xf>
    <xf numFmtId="2" fontId="15" fillId="6" borderId="38" xfId="1" applyNumberFormat="1" applyFont="1" applyFill="1" applyBorder="1" applyAlignment="1" applyProtection="1">
      <alignment horizontal="center" vertical="center"/>
    </xf>
    <xf numFmtId="2" fontId="15" fillId="6" borderId="39" xfId="1" applyNumberFormat="1" applyFont="1" applyFill="1" applyBorder="1" applyAlignment="1" applyProtection="1">
      <alignment horizontal="center" vertical="center"/>
    </xf>
    <xf numFmtId="2" fontId="15" fillId="0" borderId="20" xfId="1" applyNumberFormat="1" applyFont="1" applyFill="1" applyBorder="1" applyAlignment="1" applyProtection="1">
      <alignment horizontal="center" vertical="center"/>
    </xf>
    <xf numFmtId="0" fontId="16" fillId="4" borderId="27" xfId="0" applyFont="1" applyFill="1" applyBorder="1" applyAlignment="1" applyProtection="1">
      <alignment horizontal="center" vertical="center" wrapText="1"/>
    </xf>
    <xf numFmtId="0" fontId="16" fillId="4" borderId="28" xfId="0" applyFont="1" applyFill="1" applyBorder="1" applyAlignment="1" applyProtection="1">
      <alignment horizontal="center" vertical="center" wrapText="1"/>
    </xf>
    <xf numFmtId="0" fontId="16" fillId="4" borderId="28" xfId="0" applyFont="1" applyFill="1" applyBorder="1" applyAlignment="1" applyProtection="1">
      <alignment horizontal="center" vertical="center"/>
    </xf>
    <xf numFmtId="0" fontId="16" fillId="4" borderId="29" xfId="0" applyFont="1" applyFill="1" applyBorder="1" applyAlignment="1" applyProtection="1">
      <alignment horizontal="center" vertical="center"/>
    </xf>
    <xf numFmtId="0" fontId="0" fillId="0" borderId="0" xfId="0" applyFill="1" applyProtection="1"/>
    <xf numFmtId="0" fontId="0" fillId="0" borderId="0" xfId="0" applyAlignment="1" applyProtection="1">
      <alignment wrapText="1"/>
    </xf>
    <xf numFmtId="0" fontId="0" fillId="0" borderId="0" xfId="0" applyBorder="1" applyAlignment="1" applyProtection="1">
      <alignment wrapText="1"/>
    </xf>
    <xf numFmtId="0" fontId="0" fillId="3" borderId="2" xfId="0" applyFill="1" applyBorder="1" applyProtection="1"/>
    <xf numFmtId="0" fontId="0" fillId="0" borderId="0" xfId="0" applyFill="1" applyBorder="1" applyAlignment="1" applyProtection="1">
      <alignment wrapText="1"/>
    </xf>
    <xf numFmtId="0" fontId="0" fillId="0" borderId="14" xfId="0" applyFill="1" applyBorder="1" applyProtection="1"/>
    <xf numFmtId="0" fontId="0" fillId="0" borderId="13" xfId="0" applyFill="1" applyBorder="1" applyProtection="1"/>
    <xf numFmtId="49" fontId="0" fillId="0" borderId="0" xfId="0" applyNumberFormat="1" applyProtection="1"/>
    <xf numFmtId="0" fontId="0" fillId="0" borderId="0" xfId="0" applyFill="1" applyBorder="1" applyAlignment="1" applyProtection="1">
      <alignment horizontal="center"/>
    </xf>
    <xf numFmtId="0" fontId="1" fillId="0" borderId="0" xfId="1" applyFill="1" applyBorder="1" applyProtection="1"/>
    <xf numFmtId="2" fontId="0" fillId="0" borderId="0" xfId="0" applyNumberFormat="1" applyProtection="1"/>
    <xf numFmtId="0" fontId="14" fillId="0" borderId="0" xfId="0" applyFont="1" applyProtection="1"/>
    <xf numFmtId="0" fontId="14" fillId="0" borderId="0" xfId="0" applyFont="1" applyBorder="1" applyProtection="1"/>
    <xf numFmtId="2" fontId="2" fillId="15" borderId="16" xfId="0" applyNumberFormat="1" applyFont="1" applyFill="1" applyBorder="1" applyAlignment="1" applyProtection="1">
      <alignment horizontal="center"/>
    </xf>
    <xf numFmtId="0" fontId="2" fillId="0" borderId="0" xfId="0" applyFont="1" applyProtection="1"/>
    <xf numFmtId="2" fontId="2" fillId="5" borderId="16" xfId="0" applyNumberFormat="1" applyFont="1" applyFill="1" applyBorder="1" applyAlignment="1" applyProtection="1">
      <alignment horizontal="center"/>
    </xf>
    <xf numFmtId="0" fontId="2" fillId="0" borderId="0" xfId="0" applyFont="1" applyBorder="1" applyProtection="1"/>
    <xf numFmtId="2" fontId="2" fillId="9" borderId="16" xfId="0" applyNumberFormat="1" applyFont="1" applyFill="1" applyBorder="1" applyAlignment="1" applyProtection="1">
      <alignment horizontal="center"/>
    </xf>
    <xf numFmtId="2" fontId="12" fillId="14" borderId="16" xfId="0" applyNumberFormat="1" applyFont="1" applyFill="1" applyBorder="1" applyAlignment="1" applyProtection="1">
      <alignment horizontal="center"/>
    </xf>
    <xf numFmtId="0" fontId="0" fillId="11" borderId="51" xfId="0" applyNumberFormat="1" applyFill="1" applyBorder="1" applyAlignment="1" applyProtection="1">
      <alignment vertical="center"/>
    </xf>
    <xf numFmtId="0" fontId="5" fillId="8" borderId="10" xfId="0" applyFont="1" applyFill="1" applyBorder="1" applyAlignment="1" applyProtection="1">
      <alignment horizontal="center" vertical="center"/>
    </xf>
    <xf numFmtId="0" fontId="5" fillId="8" borderId="20" xfId="0" applyFont="1" applyFill="1" applyBorder="1" applyAlignment="1" applyProtection="1">
      <alignment horizontal="center" vertical="center"/>
    </xf>
    <xf numFmtId="0" fontId="5" fillId="8" borderId="17" xfId="0" applyFont="1" applyFill="1" applyBorder="1" applyAlignment="1" applyProtection="1">
      <alignment horizontal="center" vertical="center"/>
    </xf>
    <xf numFmtId="0" fontId="5" fillId="8" borderId="18" xfId="0" applyFont="1" applyFill="1" applyBorder="1" applyAlignment="1" applyProtection="1">
      <alignment horizontal="center" vertical="center"/>
    </xf>
    <xf numFmtId="0" fontId="5" fillId="8" borderId="21" xfId="0" applyFont="1" applyFill="1" applyBorder="1" applyAlignment="1" applyProtection="1">
      <alignment horizontal="center" vertical="center"/>
    </xf>
    <xf numFmtId="0" fontId="5" fillId="8" borderId="19" xfId="0" applyFont="1" applyFill="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center" wrapText="1"/>
    </xf>
    <xf numFmtId="0" fontId="5" fillId="7" borderId="10" xfId="0" applyFont="1" applyFill="1" applyBorder="1" applyAlignment="1" applyProtection="1">
      <alignment horizontal="center" vertical="center"/>
    </xf>
    <xf numFmtId="0" fontId="5" fillId="7" borderId="20" xfId="0" applyFont="1" applyFill="1" applyBorder="1" applyAlignment="1" applyProtection="1">
      <alignment horizontal="center" vertical="center"/>
    </xf>
    <xf numFmtId="0" fontId="5" fillId="7" borderId="17" xfId="0" applyFont="1" applyFill="1" applyBorder="1" applyAlignment="1" applyProtection="1">
      <alignment horizontal="center" vertical="center"/>
    </xf>
    <xf numFmtId="0" fontId="5" fillId="7" borderId="18" xfId="0" applyFont="1" applyFill="1" applyBorder="1" applyAlignment="1" applyProtection="1">
      <alignment horizontal="center" vertical="center"/>
    </xf>
    <xf numFmtId="0" fontId="5" fillId="7" borderId="21" xfId="0" applyFont="1" applyFill="1" applyBorder="1" applyAlignment="1" applyProtection="1">
      <alignment horizontal="center" vertical="center"/>
    </xf>
    <xf numFmtId="0" fontId="5" fillId="7" borderId="19" xfId="0" applyFont="1" applyFill="1" applyBorder="1" applyAlignment="1" applyProtection="1">
      <alignment horizontal="center" vertical="center"/>
    </xf>
    <xf numFmtId="0" fontId="5" fillId="11" borderId="4" xfId="0" applyFont="1" applyFill="1" applyBorder="1" applyAlignment="1" applyProtection="1">
      <alignment horizontal="center" vertical="center"/>
    </xf>
    <xf numFmtId="0" fontId="11" fillId="11" borderId="7" xfId="0" applyFont="1" applyFill="1" applyBorder="1" applyAlignment="1" applyProtection="1">
      <alignment horizontal="center" vertical="center"/>
    </xf>
    <xf numFmtId="0" fontId="11" fillId="11" borderId="22" xfId="0" applyFont="1" applyFill="1" applyBorder="1" applyAlignment="1" applyProtection="1">
      <alignment horizontal="center" vertical="center"/>
    </xf>
    <xf numFmtId="0" fontId="11" fillId="11" borderId="23" xfId="0" applyFont="1" applyFill="1" applyBorder="1" applyAlignment="1" applyProtection="1">
      <alignment horizontal="center" vertical="center"/>
    </xf>
    <xf numFmtId="0" fontId="5" fillId="12" borderId="10" xfId="0" applyFont="1" applyFill="1" applyBorder="1" applyAlignment="1" applyProtection="1">
      <alignment horizontal="center" vertical="center"/>
    </xf>
    <xf numFmtId="0" fontId="5" fillId="12" borderId="17" xfId="0" applyFont="1" applyFill="1" applyBorder="1" applyAlignment="1" applyProtection="1">
      <alignment horizontal="center" vertical="center"/>
    </xf>
    <xf numFmtId="0" fontId="5" fillId="12" borderId="18" xfId="0" applyFont="1" applyFill="1" applyBorder="1" applyAlignment="1" applyProtection="1">
      <alignment horizontal="center" vertical="center"/>
    </xf>
    <xf numFmtId="0" fontId="5" fillId="12" borderId="19" xfId="0" applyFont="1" applyFill="1" applyBorder="1" applyAlignment="1" applyProtection="1">
      <alignment horizontal="center" vertical="center"/>
    </xf>
    <xf numFmtId="0" fontId="5" fillId="13" borderId="10" xfId="0" applyFont="1" applyFill="1" applyBorder="1" applyAlignment="1" applyProtection="1">
      <alignment horizontal="center" vertical="center"/>
    </xf>
    <xf numFmtId="0" fontId="5" fillId="13" borderId="17" xfId="0" applyFont="1" applyFill="1" applyBorder="1" applyAlignment="1" applyProtection="1">
      <alignment horizontal="center" vertical="center"/>
    </xf>
    <xf numFmtId="0" fontId="5" fillId="13" borderId="18" xfId="0" applyFont="1" applyFill="1" applyBorder="1" applyAlignment="1" applyProtection="1">
      <alignment horizontal="center" vertical="center"/>
    </xf>
    <xf numFmtId="0" fontId="5" fillId="13" borderId="19" xfId="0" applyFont="1" applyFill="1" applyBorder="1" applyAlignment="1" applyProtection="1">
      <alignment horizontal="center" vertical="center"/>
    </xf>
    <xf numFmtId="0" fontId="0" fillId="12" borderId="25" xfId="0" applyFill="1" applyBorder="1" applyAlignment="1" applyProtection="1">
      <alignment horizontal="center"/>
    </xf>
    <xf numFmtId="0" fontId="0" fillId="12" borderId="26" xfId="0" applyFill="1" applyBorder="1" applyAlignment="1" applyProtection="1">
      <alignment horizontal="center"/>
    </xf>
    <xf numFmtId="0" fontId="10" fillId="12" borderId="10" xfId="0" applyFont="1" applyFill="1" applyBorder="1" applyAlignment="1" applyProtection="1">
      <alignment horizontal="center" vertical="center"/>
    </xf>
    <xf numFmtId="0" fontId="10" fillId="12" borderId="20" xfId="0" applyFont="1" applyFill="1" applyBorder="1" applyAlignment="1" applyProtection="1">
      <alignment horizontal="center" vertical="center"/>
    </xf>
    <xf numFmtId="0" fontId="10" fillId="12" borderId="17" xfId="0" applyFont="1" applyFill="1" applyBorder="1" applyAlignment="1" applyProtection="1">
      <alignment horizontal="center" vertical="center"/>
    </xf>
    <xf numFmtId="0" fontId="10" fillId="12" borderId="18" xfId="0" applyFont="1" applyFill="1" applyBorder="1" applyAlignment="1" applyProtection="1">
      <alignment horizontal="center" vertical="center"/>
    </xf>
    <xf numFmtId="0" fontId="10" fillId="12" borderId="21" xfId="0" applyFont="1" applyFill="1" applyBorder="1" applyAlignment="1" applyProtection="1">
      <alignment horizontal="center" vertical="center"/>
    </xf>
    <xf numFmtId="0" fontId="10" fillId="12" borderId="19" xfId="0" applyFont="1" applyFill="1" applyBorder="1" applyAlignment="1" applyProtection="1">
      <alignment horizontal="center" vertical="center"/>
    </xf>
    <xf numFmtId="0" fontId="10" fillId="11" borderId="10" xfId="0" applyFont="1" applyFill="1" applyBorder="1" applyAlignment="1" applyProtection="1">
      <alignment horizontal="center" vertical="center"/>
    </xf>
    <xf numFmtId="0" fontId="10" fillId="11" borderId="20" xfId="0" applyFont="1" applyFill="1" applyBorder="1" applyAlignment="1" applyProtection="1">
      <alignment horizontal="center" vertical="center"/>
    </xf>
    <xf numFmtId="0" fontId="10" fillId="11" borderId="17" xfId="0" applyFont="1" applyFill="1" applyBorder="1" applyAlignment="1" applyProtection="1">
      <alignment horizontal="center" vertical="center"/>
    </xf>
    <xf numFmtId="0" fontId="10" fillId="11" borderId="18" xfId="0" applyFont="1" applyFill="1" applyBorder="1" applyAlignment="1" applyProtection="1">
      <alignment horizontal="center" vertical="center"/>
    </xf>
    <xf numFmtId="0" fontId="10" fillId="11" borderId="21" xfId="0" applyFont="1" applyFill="1" applyBorder="1" applyAlignment="1" applyProtection="1">
      <alignment horizontal="center" vertical="center"/>
    </xf>
    <xf numFmtId="0" fontId="10" fillId="11" borderId="19" xfId="0" applyFont="1" applyFill="1" applyBorder="1" applyAlignment="1" applyProtection="1">
      <alignment horizontal="center" vertical="center"/>
    </xf>
    <xf numFmtId="0" fontId="10" fillId="13" borderId="10" xfId="0" applyFont="1" applyFill="1" applyBorder="1" applyAlignment="1" applyProtection="1">
      <alignment horizontal="center" vertical="center"/>
    </xf>
    <xf numFmtId="0" fontId="10" fillId="13" borderId="20" xfId="0" applyFont="1" applyFill="1" applyBorder="1" applyAlignment="1" applyProtection="1">
      <alignment horizontal="center" vertical="center"/>
    </xf>
    <xf numFmtId="0" fontId="10" fillId="13" borderId="17" xfId="0" applyFont="1" applyFill="1" applyBorder="1" applyAlignment="1" applyProtection="1">
      <alignment horizontal="center" vertical="center"/>
    </xf>
    <xf numFmtId="0" fontId="10" fillId="13" borderId="18" xfId="0" applyFont="1" applyFill="1" applyBorder="1" applyAlignment="1" applyProtection="1">
      <alignment horizontal="center" vertical="center"/>
    </xf>
    <xf numFmtId="0" fontId="10" fillId="13" borderId="21" xfId="0" applyFont="1" applyFill="1" applyBorder="1" applyAlignment="1" applyProtection="1">
      <alignment horizontal="center" vertical="center"/>
    </xf>
    <xf numFmtId="0" fontId="10" fillId="13" borderId="19" xfId="0" applyFont="1" applyFill="1" applyBorder="1" applyAlignment="1" applyProtection="1">
      <alignment horizontal="center" vertical="center"/>
    </xf>
  </cellXfs>
  <cellStyles count="2">
    <cellStyle name="Calculation" xfId="1" builtinId="22"/>
    <cellStyle name="Normal" xfId="0" builtinId="0"/>
  </cellStyles>
  <dxfs count="3">
    <dxf>
      <font>
        <color auto="1"/>
      </font>
      <fill>
        <patternFill>
          <bgColor theme="4" tint="0.79998168889431442"/>
        </patternFill>
      </fill>
    </dxf>
    <dxf>
      <font>
        <color auto="1"/>
      </font>
      <fill>
        <patternFill>
          <bgColor theme="9" tint="0.59996337778862885"/>
        </patternFill>
      </fill>
    </dxf>
    <dxf>
      <font>
        <color auto="1"/>
      </font>
      <fill>
        <patternFill>
          <bgColor rgb="FFFFFF00"/>
        </patternFill>
      </fill>
    </dxf>
  </dxfs>
  <tableStyles count="0" defaultTableStyle="TableStyleMedium2" defaultPivotStyle="PivotStyleLight16"/>
  <colors>
    <mruColors>
      <color rgb="FFFFC9FF"/>
      <color rgb="FFFED8CE"/>
      <color rgb="FFF2F2F2"/>
      <color rgb="FFFF99FF"/>
      <color rgb="FFF3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b="1"/>
              <a:t>Box B - Total Number of Boxes Used per Day (Calculated</a:t>
            </a:r>
            <a:r>
              <a:rPr lang="en-US" sz="2400"/>
              <a:t>)</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'Burn Rate Calculator'!$A$30:$B$30</c:f>
              <c:strCache>
                <c:ptCount val="2"/>
                <c:pt idx="0">
                  <c:v>Gown</c:v>
                </c:pt>
                <c:pt idx="1">
                  <c:v>Size 1</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Calculator'!$D$30:$P$30</c:f>
              <c:numCache>
                <c:formatCode>General</c:formatCode>
                <c:ptCount val="13"/>
                <c:pt idx="0">
                  <c:v>2</c:v>
                </c:pt>
                <c:pt idx="1">
                  <c:v>8</c:v>
                </c:pt>
                <c:pt idx="2">
                  <c:v>7</c:v>
                </c:pt>
                <c:pt idx="3">
                  <c:v>5</c:v>
                </c:pt>
                <c:pt idx="4">
                  <c:v>0</c:v>
                </c:pt>
                <c:pt idx="5">
                  <c:v>9</c:v>
                </c:pt>
                <c:pt idx="6">
                  <c:v>3</c:v>
                </c:pt>
                <c:pt idx="7">
                  <c:v>2</c:v>
                </c:pt>
                <c:pt idx="8">
                  <c:v>1</c:v>
                </c:pt>
                <c:pt idx="9">
                  <c:v>2</c:v>
                </c:pt>
                <c:pt idx="10">
                  <c:v>5</c:v>
                </c:pt>
                <c:pt idx="11">
                  <c:v>4</c:v>
                </c:pt>
                <c:pt idx="12">
                  <c:v>2</c:v>
                </c:pt>
              </c:numCache>
            </c:numRef>
          </c:yVal>
          <c:smooth val="0"/>
          <c:extLst>
            <c:ext xmlns:c16="http://schemas.microsoft.com/office/drawing/2014/chart" uri="{C3380CC4-5D6E-409C-BE32-E72D297353CC}">
              <c16:uniqueId val="{00000000-B742-48D1-9C3F-48B9FD4CD98A}"/>
            </c:ext>
          </c:extLst>
        </c:ser>
        <c:ser>
          <c:idx val="1"/>
          <c:order val="1"/>
          <c:tx>
            <c:strRef>
              <c:f>'Burn Rate Calculator'!$A$31:$B$31</c:f>
              <c:strCache>
                <c:ptCount val="2"/>
                <c:pt idx="0">
                  <c:v>Gown</c:v>
                </c:pt>
                <c:pt idx="1">
                  <c:v>Size 2</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Calculator'!$D$31:$P$31</c:f>
              <c:numCache>
                <c:formatCode>General</c:formatCode>
                <c:ptCount val="13"/>
                <c:pt idx="0">
                  <c:v>2</c:v>
                </c:pt>
                <c:pt idx="1">
                  <c:v>7</c:v>
                </c:pt>
                <c:pt idx="2">
                  <c:v>3</c:v>
                </c:pt>
                <c:pt idx="3">
                  <c:v>4</c:v>
                </c:pt>
                <c:pt idx="4">
                  <c:v>8</c:v>
                </c:pt>
                <c:pt idx="5">
                  <c:v>2</c:v>
                </c:pt>
                <c:pt idx="6">
                  <c:v>7</c:v>
                </c:pt>
                <c:pt idx="7">
                  <c:v>2</c:v>
                </c:pt>
                <c:pt idx="8">
                  <c:v>4</c:v>
                </c:pt>
                <c:pt idx="9">
                  <c:v>3</c:v>
                </c:pt>
                <c:pt idx="10">
                  <c:v>2</c:v>
                </c:pt>
                <c:pt idx="11">
                  <c:v>2</c:v>
                </c:pt>
                <c:pt idx="12">
                  <c:v>3</c:v>
                </c:pt>
              </c:numCache>
            </c:numRef>
          </c:yVal>
          <c:smooth val="0"/>
          <c:extLst>
            <c:ext xmlns:c16="http://schemas.microsoft.com/office/drawing/2014/chart" uri="{C3380CC4-5D6E-409C-BE32-E72D297353CC}">
              <c16:uniqueId val="{00000001-B742-48D1-9C3F-48B9FD4CD98A}"/>
            </c:ext>
          </c:extLst>
        </c:ser>
        <c:ser>
          <c:idx val="2"/>
          <c:order val="2"/>
          <c:tx>
            <c:strRef>
              <c:f>'Burn Rate Calculator'!$A$32:$B$32</c:f>
              <c:strCache>
                <c:ptCount val="2"/>
                <c:pt idx="0">
                  <c:v>Surgical Mask</c:v>
                </c:pt>
                <c:pt idx="1">
                  <c:v> </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Calculator'!$D$32:$P$32</c:f>
              <c:numCache>
                <c:formatCode>General</c:formatCode>
                <c:ptCount val="13"/>
                <c:pt idx="0">
                  <c:v>2</c:v>
                </c:pt>
                <c:pt idx="1">
                  <c:v>4</c:v>
                </c:pt>
                <c:pt idx="2">
                  <c:v>9</c:v>
                </c:pt>
                <c:pt idx="3">
                  <c:v>6</c:v>
                </c:pt>
                <c:pt idx="4">
                  <c:v>5</c:v>
                </c:pt>
                <c:pt idx="5">
                  <c:v>4</c:v>
                </c:pt>
                <c:pt idx="6">
                  <c:v>3</c:v>
                </c:pt>
                <c:pt idx="7">
                  <c:v>5</c:v>
                </c:pt>
                <c:pt idx="8">
                  <c:v>1</c:v>
                </c:pt>
                <c:pt idx="9">
                  <c:v>3</c:v>
                </c:pt>
                <c:pt idx="10">
                  <c:v>2</c:v>
                </c:pt>
                <c:pt idx="11">
                  <c:v>3</c:v>
                </c:pt>
                <c:pt idx="12">
                  <c:v>2</c:v>
                </c:pt>
              </c:numCache>
            </c:numRef>
          </c:yVal>
          <c:smooth val="0"/>
          <c:extLst>
            <c:ext xmlns:c16="http://schemas.microsoft.com/office/drawing/2014/chart" uri="{C3380CC4-5D6E-409C-BE32-E72D297353CC}">
              <c16:uniqueId val="{00000002-B742-48D1-9C3F-48B9FD4CD98A}"/>
            </c:ext>
          </c:extLst>
        </c:ser>
        <c:ser>
          <c:idx val="3"/>
          <c:order val="3"/>
          <c:tx>
            <c:strRef>
              <c:f>'Burn Rate Calculator'!$A$33:$B$33</c:f>
              <c:strCache>
                <c:ptCount val="2"/>
                <c:pt idx="0">
                  <c:v>Gloves</c:v>
                </c:pt>
                <c:pt idx="1">
                  <c:v>small</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Calculator'!$D$33:$P$33</c:f>
              <c:numCache>
                <c:formatCode>General</c:formatCode>
                <c:ptCount val="13"/>
                <c:pt idx="0">
                  <c:v>3</c:v>
                </c:pt>
                <c:pt idx="1">
                  <c:v>6</c:v>
                </c:pt>
                <c:pt idx="2">
                  <c:v>6</c:v>
                </c:pt>
                <c:pt idx="3">
                  <c:v>2</c:v>
                </c:pt>
                <c:pt idx="4">
                  <c:v>3</c:v>
                </c:pt>
                <c:pt idx="5">
                  <c:v>10</c:v>
                </c:pt>
                <c:pt idx="6">
                  <c:v>2</c:v>
                </c:pt>
                <c:pt idx="7">
                  <c:v>4</c:v>
                </c:pt>
                <c:pt idx="8">
                  <c:v>2</c:v>
                </c:pt>
                <c:pt idx="9">
                  <c:v>3</c:v>
                </c:pt>
                <c:pt idx="10">
                  <c:v>2</c:v>
                </c:pt>
                <c:pt idx="11">
                  <c:v>3</c:v>
                </c:pt>
                <c:pt idx="12">
                  <c:v>3</c:v>
                </c:pt>
              </c:numCache>
            </c:numRef>
          </c:yVal>
          <c:smooth val="0"/>
          <c:extLst>
            <c:ext xmlns:c16="http://schemas.microsoft.com/office/drawing/2014/chart" uri="{C3380CC4-5D6E-409C-BE32-E72D297353CC}">
              <c16:uniqueId val="{00000003-B742-48D1-9C3F-48B9FD4CD98A}"/>
            </c:ext>
          </c:extLst>
        </c:ser>
        <c:ser>
          <c:idx val="4"/>
          <c:order val="4"/>
          <c:tx>
            <c:strRef>
              <c:f>'Burn Rate Calculator'!$A$34:$B$34</c:f>
              <c:strCache>
                <c:ptCount val="2"/>
                <c:pt idx="0">
                  <c:v>Gloves</c:v>
                </c:pt>
                <c:pt idx="1">
                  <c:v>medium</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Calculator'!$D$34:$P$34</c:f>
              <c:numCache>
                <c:formatCode>General</c:formatCode>
                <c:ptCount val="13"/>
                <c:pt idx="0">
                  <c:v>5</c:v>
                </c:pt>
                <c:pt idx="1">
                  <c:v>8</c:v>
                </c:pt>
                <c:pt idx="2">
                  <c:v>2</c:v>
                </c:pt>
                <c:pt idx="3">
                  <c:v>5</c:v>
                </c:pt>
                <c:pt idx="4">
                  <c:v>10</c:v>
                </c:pt>
                <c:pt idx="5">
                  <c:v>3</c:v>
                </c:pt>
                <c:pt idx="6">
                  <c:v>5</c:v>
                </c:pt>
                <c:pt idx="7">
                  <c:v>0</c:v>
                </c:pt>
                <c:pt idx="8">
                  <c:v>5</c:v>
                </c:pt>
                <c:pt idx="9">
                  <c:v>4</c:v>
                </c:pt>
                <c:pt idx="10">
                  <c:v>2</c:v>
                </c:pt>
                <c:pt idx="11">
                  <c:v>1</c:v>
                </c:pt>
                <c:pt idx="12">
                  <c:v>3</c:v>
                </c:pt>
              </c:numCache>
            </c:numRef>
          </c:yVal>
          <c:smooth val="0"/>
          <c:extLst>
            <c:ext xmlns:c16="http://schemas.microsoft.com/office/drawing/2014/chart" uri="{C3380CC4-5D6E-409C-BE32-E72D297353CC}">
              <c16:uniqueId val="{00000004-B742-48D1-9C3F-48B9FD4CD98A}"/>
            </c:ext>
          </c:extLst>
        </c:ser>
        <c:ser>
          <c:idx val="5"/>
          <c:order val="5"/>
          <c:tx>
            <c:strRef>
              <c:f>'Burn Rate Calculator'!$A$35:$B$35</c:f>
              <c:strCache>
                <c:ptCount val="2"/>
                <c:pt idx="0">
                  <c:v>Gloves</c:v>
                </c:pt>
                <c:pt idx="1">
                  <c:v>large</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Calculator'!$D$35:$P$35</c:f>
              <c:numCache>
                <c:formatCode>General</c:formatCode>
                <c:ptCount val="13"/>
                <c:pt idx="0">
                  <c:v>7</c:v>
                </c:pt>
                <c:pt idx="1">
                  <c:v>0</c:v>
                </c:pt>
                <c:pt idx="2">
                  <c:v>10</c:v>
                </c:pt>
                <c:pt idx="3">
                  <c:v>3</c:v>
                </c:pt>
                <c:pt idx="4">
                  <c:v>4</c:v>
                </c:pt>
                <c:pt idx="5">
                  <c:v>6</c:v>
                </c:pt>
                <c:pt idx="6">
                  <c:v>3</c:v>
                </c:pt>
                <c:pt idx="7">
                  <c:v>2</c:v>
                </c:pt>
                <c:pt idx="8">
                  <c:v>6</c:v>
                </c:pt>
                <c:pt idx="9">
                  <c:v>2</c:v>
                </c:pt>
                <c:pt idx="10">
                  <c:v>3</c:v>
                </c:pt>
                <c:pt idx="11">
                  <c:v>2</c:v>
                </c:pt>
                <c:pt idx="12">
                  <c:v>2</c:v>
                </c:pt>
              </c:numCache>
            </c:numRef>
          </c:yVal>
          <c:smooth val="0"/>
          <c:extLst>
            <c:ext xmlns:c16="http://schemas.microsoft.com/office/drawing/2014/chart" uri="{C3380CC4-5D6E-409C-BE32-E72D297353CC}">
              <c16:uniqueId val="{00000005-B742-48D1-9C3F-48B9FD4CD98A}"/>
            </c:ext>
          </c:extLst>
        </c:ser>
        <c:ser>
          <c:idx val="6"/>
          <c:order val="6"/>
          <c:tx>
            <c:strRef>
              <c:f>'Burn Rate Calculator'!$A$36:$B$36</c:f>
              <c:strCache>
                <c:ptCount val="2"/>
                <c:pt idx="0">
                  <c:v>Gloves</c:v>
                </c:pt>
                <c:pt idx="1">
                  <c:v>extra large</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Calculator'!$D$36:$P$36</c:f>
              <c:numCache>
                <c:formatCode>General</c:formatCode>
                <c:ptCount val="13"/>
                <c:pt idx="0">
                  <c:v>6</c:v>
                </c:pt>
                <c:pt idx="1">
                  <c:v>6</c:v>
                </c:pt>
                <c:pt idx="2">
                  <c:v>3</c:v>
                </c:pt>
                <c:pt idx="3">
                  <c:v>4</c:v>
                </c:pt>
                <c:pt idx="4">
                  <c:v>9</c:v>
                </c:pt>
                <c:pt idx="5">
                  <c:v>5</c:v>
                </c:pt>
                <c:pt idx="6">
                  <c:v>1</c:v>
                </c:pt>
                <c:pt idx="7">
                  <c:v>2</c:v>
                </c:pt>
                <c:pt idx="8">
                  <c:v>5</c:v>
                </c:pt>
                <c:pt idx="9">
                  <c:v>3</c:v>
                </c:pt>
                <c:pt idx="10">
                  <c:v>2</c:v>
                </c:pt>
                <c:pt idx="11">
                  <c:v>2</c:v>
                </c:pt>
                <c:pt idx="12">
                  <c:v>4</c:v>
                </c:pt>
              </c:numCache>
            </c:numRef>
          </c:yVal>
          <c:smooth val="0"/>
          <c:extLst>
            <c:ext xmlns:c16="http://schemas.microsoft.com/office/drawing/2014/chart" uri="{C3380CC4-5D6E-409C-BE32-E72D297353CC}">
              <c16:uniqueId val="{00000006-B742-48D1-9C3F-48B9FD4CD98A}"/>
            </c:ext>
          </c:extLst>
        </c:ser>
        <c:ser>
          <c:idx val="7"/>
          <c:order val="7"/>
          <c:tx>
            <c:strRef>
              <c:f>'Burn Rate Calculator'!$A$37:$B$37</c:f>
              <c:strCache>
                <c:ptCount val="2"/>
                <c:pt idx="0">
                  <c:v>Respirator</c:v>
                </c:pt>
                <c:pt idx="1">
                  <c:v>North 7130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Calculator'!$D$37:$P$37</c:f>
              <c:numCache>
                <c:formatCode>General</c:formatCode>
                <c:ptCount val="13"/>
                <c:pt idx="0">
                  <c:v>4</c:v>
                </c:pt>
                <c:pt idx="1">
                  <c:v>4</c:v>
                </c:pt>
                <c:pt idx="2">
                  <c:v>7</c:v>
                </c:pt>
                <c:pt idx="3">
                  <c:v>2</c:v>
                </c:pt>
                <c:pt idx="4">
                  <c:v>8</c:v>
                </c:pt>
                <c:pt idx="5">
                  <c:v>2</c:v>
                </c:pt>
                <c:pt idx="6">
                  <c:v>4</c:v>
                </c:pt>
                <c:pt idx="7">
                  <c:v>3</c:v>
                </c:pt>
                <c:pt idx="8">
                  <c:v>5</c:v>
                </c:pt>
                <c:pt idx="9">
                  <c:v>3</c:v>
                </c:pt>
                <c:pt idx="10">
                  <c:v>2</c:v>
                </c:pt>
                <c:pt idx="11">
                  <c:v>2</c:v>
                </c:pt>
                <c:pt idx="12">
                  <c:v>3</c:v>
                </c:pt>
              </c:numCache>
            </c:numRef>
          </c:yVal>
          <c:smooth val="0"/>
          <c:extLst>
            <c:ext xmlns:c16="http://schemas.microsoft.com/office/drawing/2014/chart" uri="{C3380CC4-5D6E-409C-BE32-E72D297353CC}">
              <c16:uniqueId val="{00000007-B742-48D1-9C3F-48B9FD4CD98A}"/>
            </c:ext>
          </c:extLst>
        </c:ser>
        <c:ser>
          <c:idx val="8"/>
          <c:order val="8"/>
          <c:tx>
            <c:strRef>
              <c:f>'Burn Rate Calculator'!$A$38:$B$38</c:f>
              <c:strCache>
                <c:ptCount val="2"/>
                <c:pt idx="0">
                  <c:v>Respirator</c:v>
                </c:pt>
                <c:pt idx="1">
                  <c:v>3M 8210</c:v>
                </c:pt>
              </c:strCache>
            </c:strRef>
          </c:tx>
          <c:spPr>
            <a:ln w="19050"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Calculator'!$D$38:$P$38</c:f>
              <c:numCache>
                <c:formatCode>General</c:formatCode>
                <c:ptCount val="13"/>
                <c:pt idx="0">
                  <c:v>6</c:v>
                </c:pt>
                <c:pt idx="1">
                  <c:v>4</c:v>
                </c:pt>
                <c:pt idx="2">
                  <c:v>3</c:v>
                </c:pt>
                <c:pt idx="3">
                  <c:v>3</c:v>
                </c:pt>
                <c:pt idx="4">
                  <c:v>9</c:v>
                </c:pt>
                <c:pt idx="5">
                  <c:v>6</c:v>
                </c:pt>
                <c:pt idx="6">
                  <c:v>0</c:v>
                </c:pt>
                <c:pt idx="7">
                  <c:v>7</c:v>
                </c:pt>
                <c:pt idx="8">
                  <c:v>1</c:v>
                </c:pt>
                <c:pt idx="9">
                  <c:v>3</c:v>
                </c:pt>
                <c:pt idx="10">
                  <c:v>3</c:v>
                </c:pt>
                <c:pt idx="11">
                  <c:v>2</c:v>
                </c:pt>
                <c:pt idx="12">
                  <c:v>3</c:v>
                </c:pt>
              </c:numCache>
            </c:numRef>
          </c:yVal>
          <c:smooth val="0"/>
          <c:extLst>
            <c:ext xmlns:c16="http://schemas.microsoft.com/office/drawing/2014/chart" uri="{C3380CC4-5D6E-409C-BE32-E72D297353CC}">
              <c16:uniqueId val="{00000008-B742-48D1-9C3F-48B9FD4CD98A}"/>
            </c:ext>
          </c:extLst>
        </c:ser>
        <c:ser>
          <c:idx val="9"/>
          <c:order val="9"/>
          <c:tx>
            <c:strRef>
              <c:f>'Burn Rate Calculator'!$A$39:$B$39</c:f>
              <c:strCache>
                <c:ptCount val="2"/>
                <c:pt idx="0">
                  <c:v>Respirator</c:v>
                </c:pt>
                <c:pt idx="1">
                  <c:v>3M 1860</c:v>
                </c:pt>
              </c:strCache>
            </c:strRef>
          </c:tx>
          <c:spPr>
            <a:ln w="19050"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Calculator'!$D$39:$P$39</c:f>
              <c:numCache>
                <c:formatCode>General</c:formatCode>
                <c:ptCount val="13"/>
                <c:pt idx="0">
                  <c:v>3</c:v>
                </c:pt>
                <c:pt idx="1">
                  <c:v>5</c:v>
                </c:pt>
                <c:pt idx="2">
                  <c:v>8</c:v>
                </c:pt>
                <c:pt idx="3">
                  <c:v>2</c:v>
                </c:pt>
                <c:pt idx="4">
                  <c:v>8</c:v>
                </c:pt>
                <c:pt idx="5">
                  <c:v>5</c:v>
                </c:pt>
                <c:pt idx="6">
                  <c:v>0</c:v>
                </c:pt>
                <c:pt idx="7">
                  <c:v>6</c:v>
                </c:pt>
                <c:pt idx="8">
                  <c:v>2</c:v>
                </c:pt>
                <c:pt idx="9">
                  <c:v>4</c:v>
                </c:pt>
                <c:pt idx="10">
                  <c:v>1</c:v>
                </c:pt>
                <c:pt idx="11">
                  <c:v>3</c:v>
                </c:pt>
                <c:pt idx="12">
                  <c:v>1</c:v>
                </c:pt>
              </c:numCache>
            </c:numRef>
          </c:yVal>
          <c:smooth val="0"/>
          <c:extLst>
            <c:ext xmlns:c16="http://schemas.microsoft.com/office/drawing/2014/chart" uri="{C3380CC4-5D6E-409C-BE32-E72D297353CC}">
              <c16:uniqueId val="{00000009-B742-48D1-9C3F-48B9FD4CD98A}"/>
            </c:ext>
          </c:extLst>
        </c:ser>
        <c:ser>
          <c:idx val="10"/>
          <c:order val="10"/>
          <c:tx>
            <c:strRef>
              <c:f>'Burn Rate Calculator'!$A$40:$B$40</c:f>
              <c:strCache>
                <c:ptCount val="2"/>
                <c:pt idx="0">
                  <c:v>Face Shield</c:v>
                </c:pt>
                <c:pt idx="1">
                  <c:v> </c:v>
                </c:pt>
              </c:strCache>
            </c:strRef>
          </c:tx>
          <c:spPr>
            <a:ln w="19050"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Calculator'!$D$40:$P$40</c:f>
              <c:numCache>
                <c:formatCode>General</c:formatCode>
                <c:ptCount val="13"/>
                <c:pt idx="0">
                  <c:v>2</c:v>
                </c:pt>
                <c:pt idx="1">
                  <c:v>7</c:v>
                </c:pt>
                <c:pt idx="2">
                  <c:v>3</c:v>
                </c:pt>
                <c:pt idx="3">
                  <c:v>4</c:v>
                </c:pt>
                <c:pt idx="4">
                  <c:v>8</c:v>
                </c:pt>
                <c:pt idx="5">
                  <c:v>2</c:v>
                </c:pt>
                <c:pt idx="6">
                  <c:v>7</c:v>
                </c:pt>
                <c:pt idx="7">
                  <c:v>2</c:v>
                </c:pt>
                <c:pt idx="8">
                  <c:v>4</c:v>
                </c:pt>
                <c:pt idx="9">
                  <c:v>3</c:v>
                </c:pt>
                <c:pt idx="10">
                  <c:v>2</c:v>
                </c:pt>
                <c:pt idx="11">
                  <c:v>2</c:v>
                </c:pt>
                <c:pt idx="12">
                  <c:v>3</c:v>
                </c:pt>
              </c:numCache>
            </c:numRef>
          </c:yVal>
          <c:smooth val="0"/>
          <c:extLst>
            <c:ext xmlns:c16="http://schemas.microsoft.com/office/drawing/2014/chart" uri="{C3380CC4-5D6E-409C-BE32-E72D297353CC}">
              <c16:uniqueId val="{0000000A-B742-48D1-9C3F-48B9FD4CD98A}"/>
            </c:ext>
          </c:extLst>
        </c:ser>
        <c:ser>
          <c:idx val="11"/>
          <c:order val="11"/>
          <c:tx>
            <c:strRef>
              <c:f>'Burn Rate Calculator'!$A$41:$B$41</c:f>
              <c:strCache>
                <c:ptCount val="2"/>
                <c:pt idx="0">
                  <c:v>Other 1</c:v>
                </c:pt>
                <c:pt idx="1">
                  <c:v> </c:v>
                </c:pt>
              </c:strCache>
            </c:strRef>
          </c:tx>
          <c:spPr>
            <a:ln w="19050"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Calculator'!$D$41:$P$41</c:f>
              <c:numCache>
                <c:formatCode>General</c:formatCode>
                <c:ptCount val="13"/>
                <c:pt idx="0">
                  <c:v>2</c:v>
                </c:pt>
                <c:pt idx="1">
                  <c:v>4</c:v>
                </c:pt>
                <c:pt idx="2">
                  <c:v>9</c:v>
                </c:pt>
                <c:pt idx="3">
                  <c:v>6</c:v>
                </c:pt>
                <c:pt idx="4">
                  <c:v>5</c:v>
                </c:pt>
                <c:pt idx="5">
                  <c:v>4</c:v>
                </c:pt>
                <c:pt idx="6">
                  <c:v>3</c:v>
                </c:pt>
                <c:pt idx="7">
                  <c:v>5</c:v>
                </c:pt>
                <c:pt idx="8">
                  <c:v>1</c:v>
                </c:pt>
                <c:pt idx="9">
                  <c:v>3</c:v>
                </c:pt>
                <c:pt idx="10">
                  <c:v>2</c:v>
                </c:pt>
                <c:pt idx="11">
                  <c:v>3</c:v>
                </c:pt>
                <c:pt idx="12">
                  <c:v>2</c:v>
                </c:pt>
              </c:numCache>
            </c:numRef>
          </c:yVal>
          <c:smooth val="0"/>
          <c:extLst>
            <c:ext xmlns:c16="http://schemas.microsoft.com/office/drawing/2014/chart" uri="{C3380CC4-5D6E-409C-BE32-E72D297353CC}">
              <c16:uniqueId val="{0000000B-B742-48D1-9C3F-48B9FD4CD98A}"/>
            </c:ext>
          </c:extLst>
        </c:ser>
        <c:ser>
          <c:idx val="12"/>
          <c:order val="12"/>
          <c:tx>
            <c:strRef>
              <c:f>'Burn Rate Calculator'!$A$42:$B$42</c:f>
              <c:strCache>
                <c:ptCount val="2"/>
                <c:pt idx="0">
                  <c:v>Other 2</c:v>
                </c:pt>
                <c:pt idx="1">
                  <c:v> </c:v>
                </c:pt>
              </c:strCache>
            </c:strRef>
          </c:tx>
          <c:spPr>
            <a:ln w="19050"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Calculator'!$D$42:$P$42</c:f>
              <c:numCache>
                <c:formatCode>General</c:formatCode>
                <c:ptCount val="13"/>
                <c:pt idx="0">
                  <c:v>3</c:v>
                </c:pt>
                <c:pt idx="1">
                  <c:v>6</c:v>
                </c:pt>
                <c:pt idx="2">
                  <c:v>6</c:v>
                </c:pt>
                <c:pt idx="3">
                  <c:v>2</c:v>
                </c:pt>
                <c:pt idx="4">
                  <c:v>3</c:v>
                </c:pt>
                <c:pt idx="5">
                  <c:v>10</c:v>
                </c:pt>
                <c:pt idx="6">
                  <c:v>2</c:v>
                </c:pt>
                <c:pt idx="7">
                  <c:v>4</c:v>
                </c:pt>
                <c:pt idx="8">
                  <c:v>2</c:v>
                </c:pt>
                <c:pt idx="9">
                  <c:v>3</c:v>
                </c:pt>
                <c:pt idx="10">
                  <c:v>2</c:v>
                </c:pt>
                <c:pt idx="11">
                  <c:v>3</c:v>
                </c:pt>
                <c:pt idx="12">
                  <c:v>3</c:v>
                </c:pt>
              </c:numCache>
            </c:numRef>
          </c:yVal>
          <c:smooth val="0"/>
          <c:extLst>
            <c:ext xmlns:c16="http://schemas.microsoft.com/office/drawing/2014/chart" uri="{C3380CC4-5D6E-409C-BE32-E72D297353CC}">
              <c16:uniqueId val="{0000000C-B742-48D1-9C3F-48B9FD4CD98A}"/>
            </c:ext>
          </c:extLst>
        </c:ser>
        <c:ser>
          <c:idx val="13"/>
          <c:order val="13"/>
          <c:tx>
            <c:strRef>
              <c:f>'Burn Rate Calculator'!$A$43:$B$43</c:f>
              <c:strCache>
                <c:ptCount val="2"/>
                <c:pt idx="0">
                  <c:v>Other 3</c:v>
                </c:pt>
                <c:pt idx="1">
                  <c:v> </c:v>
                </c:pt>
              </c:strCache>
            </c:strRef>
          </c:tx>
          <c:spPr>
            <a:ln w="19050"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Calculator'!$D$43:$P$43</c:f>
              <c:numCache>
                <c:formatCode>General</c:formatCode>
                <c:ptCount val="13"/>
                <c:pt idx="0">
                  <c:v>5</c:v>
                </c:pt>
                <c:pt idx="1">
                  <c:v>8</c:v>
                </c:pt>
                <c:pt idx="2">
                  <c:v>2</c:v>
                </c:pt>
                <c:pt idx="3">
                  <c:v>5</c:v>
                </c:pt>
                <c:pt idx="4">
                  <c:v>10</c:v>
                </c:pt>
                <c:pt idx="5">
                  <c:v>3</c:v>
                </c:pt>
                <c:pt idx="6">
                  <c:v>5</c:v>
                </c:pt>
                <c:pt idx="7">
                  <c:v>0</c:v>
                </c:pt>
                <c:pt idx="8">
                  <c:v>5</c:v>
                </c:pt>
                <c:pt idx="9">
                  <c:v>4</c:v>
                </c:pt>
                <c:pt idx="10">
                  <c:v>2</c:v>
                </c:pt>
                <c:pt idx="11">
                  <c:v>1</c:v>
                </c:pt>
                <c:pt idx="12">
                  <c:v>3</c:v>
                </c:pt>
              </c:numCache>
            </c:numRef>
          </c:yVal>
          <c:smooth val="0"/>
          <c:extLst>
            <c:ext xmlns:c16="http://schemas.microsoft.com/office/drawing/2014/chart" uri="{C3380CC4-5D6E-409C-BE32-E72D297353CC}">
              <c16:uniqueId val="{0000000D-B742-48D1-9C3F-48B9FD4CD98A}"/>
            </c:ext>
          </c:extLst>
        </c:ser>
        <c:ser>
          <c:idx val="14"/>
          <c:order val="14"/>
          <c:tx>
            <c:strRef>
              <c:f>'Burn Rate Calculator'!$A$44:$B$44</c:f>
              <c:strCache>
                <c:ptCount val="2"/>
                <c:pt idx="0">
                  <c:v>Other 4</c:v>
                </c:pt>
                <c:pt idx="1">
                  <c:v> </c:v>
                </c:pt>
              </c:strCache>
            </c:strRef>
          </c:tx>
          <c:spPr>
            <a:ln w="19050"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Calculator'!$D$44:$P$44</c:f>
              <c:numCache>
                <c:formatCode>General</c:formatCode>
                <c:ptCount val="13"/>
                <c:pt idx="0">
                  <c:v>7</c:v>
                </c:pt>
                <c:pt idx="1">
                  <c:v>0</c:v>
                </c:pt>
                <c:pt idx="2">
                  <c:v>10</c:v>
                </c:pt>
                <c:pt idx="3">
                  <c:v>3</c:v>
                </c:pt>
                <c:pt idx="4">
                  <c:v>4</c:v>
                </c:pt>
                <c:pt idx="5">
                  <c:v>6</c:v>
                </c:pt>
                <c:pt idx="6">
                  <c:v>3</c:v>
                </c:pt>
                <c:pt idx="7">
                  <c:v>2</c:v>
                </c:pt>
                <c:pt idx="8">
                  <c:v>6</c:v>
                </c:pt>
                <c:pt idx="9">
                  <c:v>2</c:v>
                </c:pt>
                <c:pt idx="10">
                  <c:v>3</c:v>
                </c:pt>
                <c:pt idx="11">
                  <c:v>2</c:v>
                </c:pt>
                <c:pt idx="12">
                  <c:v>2</c:v>
                </c:pt>
              </c:numCache>
            </c:numRef>
          </c:yVal>
          <c:smooth val="0"/>
          <c:extLst>
            <c:ext xmlns:c16="http://schemas.microsoft.com/office/drawing/2014/chart" uri="{C3380CC4-5D6E-409C-BE32-E72D297353CC}">
              <c16:uniqueId val="{0000000E-B742-48D1-9C3F-48B9FD4CD98A}"/>
            </c:ext>
          </c:extLst>
        </c:ser>
        <c:ser>
          <c:idx val="15"/>
          <c:order val="15"/>
          <c:tx>
            <c:strRef>
              <c:f>'Burn Rate Calculator'!$A$45:$B$45</c:f>
              <c:strCache>
                <c:ptCount val="2"/>
                <c:pt idx="0">
                  <c:v>Other 5</c:v>
                </c:pt>
                <c:pt idx="1">
                  <c:v> </c:v>
                </c:pt>
              </c:strCache>
            </c:strRef>
          </c:tx>
          <c:spPr>
            <a:ln w="19050"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Calculator'!$D$45:$P$45</c:f>
              <c:numCache>
                <c:formatCode>General</c:formatCode>
                <c:ptCount val="13"/>
                <c:pt idx="0">
                  <c:v>6</c:v>
                </c:pt>
                <c:pt idx="1">
                  <c:v>6</c:v>
                </c:pt>
                <c:pt idx="2">
                  <c:v>3</c:v>
                </c:pt>
                <c:pt idx="3">
                  <c:v>4</c:v>
                </c:pt>
                <c:pt idx="4">
                  <c:v>9</c:v>
                </c:pt>
                <c:pt idx="5">
                  <c:v>5</c:v>
                </c:pt>
                <c:pt idx="6">
                  <c:v>1</c:v>
                </c:pt>
                <c:pt idx="7">
                  <c:v>2</c:v>
                </c:pt>
                <c:pt idx="8">
                  <c:v>5</c:v>
                </c:pt>
                <c:pt idx="9">
                  <c:v>3</c:v>
                </c:pt>
                <c:pt idx="10">
                  <c:v>2</c:v>
                </c:pt>
                <c:pt idx="11">
                  <c:v>2</c:v>
                </c:pt>
                <c:pt idx="12">
                  <c:v>4</c:v>
                </c:pt>
              </c:numCache>
            </c:numRef>
          </c:yVal>
          <c:smooth val="0"/>
          <c:extLst>
            <c:ext xmlns:c16="http://schemas.microsoft.com/office/drawing/2014/chart" uri="{C3380CC4-5D6E-409C-BE32-E72D297353CC}">
              <c16:uniqueId val="{0000000F-B742-48D1-9C3F-48B9FD4CD98A}"/>
            </c:ext>
          </c:extLst>
        </c:ser>
        <c:ser>
          <c:idx val="16"/>
          <c:order val="16"/>
          <c:tx>
            <c:strRef>
              <c:f>'Burn Rate Calculator'!$A$46:$B$46</c:f>
              <c:strCache>
                <c:ptCount val="2"/>
                <c:pt idx="0">
                  <c:v>Other 6</c:v>
                </c:pt>
                <c:pt idx="1">
                  <c:v> </c:v>
                </c:pt>
              </c:strCache>
            </c:strRef>
          </c:tx>
          <c:spPr>
            <a:ln w="19050"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Calculator'!$D$46:$P$46</c:f>
              <c:numCache>
                <c:formatCode>General</c:formatCode>
                <c:ptCount val="13"/>
                <c:pt idx="0">
                  <c:v>4</c:v>
                </c:pt>
                <c:pt idx="1">
                  <c:v>4</c:v>
                </c:pt>
                <c:pt idx="2">
                  <c:v>7</c:v>
                </c:pt>
                <c:pt idx="3">
                  <c:v>2</c:v>
                </c:pt>
                <c:pt idx="4">
                  <c:v>8</c:v>
                </c:pt>
                <c:pt idx="5">
                  <c:v>2</c:v>
                </c:pt>
                <c:pt idx="6">
                  <c:v>4</c:v>
                </c:pt>
                <c:pt idx="7">
                  <c:v>3</c:v>
                </c:pt>
                <c:pt idx="8">
                  <c:v>5</c:v>
                </c:pt>
                <c:pt idx="9">
                  <c:v>3</c:v>
                </c:pt>
                <c:pt idx="10">
                  <c:v>2</c:v>
                </c:pt>
                <c:pt idx="11">
                  <c:v>2</c:v>
                </c:pt>
                <c:pt idx="12">
                  <c:v>3</c:v>
                </c:pt>
              </c:numCache>
            </c:numRef>
          </c:yVal>
          <c:smooth val="0"/>
          <c:extLst>
            <c:ext xmlns:c16="http://schemas.microsoft.com/office/drawing/2014/chart" uri="{C3380CC4-5D6E-409C-BE32-E72D297353CC}">
              <c16:uniqueId val="{00000010-B742-48D1-9C3F-48B9FD4CD98A}"/>
            </c:ext>
          </c:extLst>
        </c:ser>
        <c:ser>
          <c:idx val="17"/>
          <c:order val="17"/>
          <c:tx>
            <c:strRef>
              <c:f>'Burn Rate Calculator'!$A$47:$B$47</c:f>
              <c:strCache>
                <c:ptCount val="2"/>
                <c:pt idx="0">
                  <c:v>Other 7</c:v>
                </c:pt>
                <c:pt idx="1">
                  <c:v> </c:v>
                </c:pt>
              </c:strCache>
            </c:strRef>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Calculator'!$D$47:$P$47</c:f>
              <c:numCache>
                <c:formatCode>General</c:formatCode>
                <c:ptCount val="13"/>
                <c:pt idx="0">
                  <c:v>6</c:v>
                </c:pt>
                <c:pt idx="1">
                  <c:v>4</c:v>
                </c:pt>
                <c:pt idx="2">
                  <c:v>3</c:v>
                </c:pt>
                <c:pt idx="3">
                  <c:v>3</c:v>
                </c:pt>
                <c:pt idx="4">
                  <c:v>9</c:v>
                </c:pt>
                <c:pt idx="5">
                  <c:v>6</c:v>
                </c:pt>
                <c:pt idx="6">
                  <c:v>0</c:v>
                </c:pt>
                <c:pt idx="7">
                  <c:v>7</c:v>
                </c:pt>
                <c:pt idx="8">
                  <c:v>1</c:v>
                </c:pt>
                <c:pt idx="9">
                  <c:v>3</c:v>
                </c:pt>
                <c:pt idx="10">
                  <c:v>3</c:v>
                </c:pt>
                <c:pt idx="11">
                  <c:v>2</c:v>
                </c:pt>
                <c:pt idx="12">
                  <c:v>3</c:v>
                </c:pt>
              </c:numCache>
            </c:numRef>
          </c:yVal>
          <c:smooth val="0"/>
          <c:extLst>
            <c:ext xmlns:c16="http://schemas.microsoft.com/office/drawing/2014/chart" uri="{C3380CC4-5D6E-409C-BE32-E72D297353CC}">
              <c16:uniqueId val="{00000011-B742-48D1-9C3F-48B9FD4CD98A}"/>
            </c:ext>
          </c:extLst>
        </c:ser>
        <c:ser>
          <c:idx val="18"/>
          <c:order val="18"/>
          <c:tx>
            <c:strRef>
              <c:f>'Burn Rate Calculator'!$A$48:$B$48</c:f>
              <c:strCache>
                <c:ptCount val="2"/>
                <c:pt idx="0">
                  <c:v>Other 8</c:v>
                </c:pt>
                <c:pt idx="1">
                  <c:v> </c:v>
                </c:pt>
              </c:strCache>
            </c:strRef>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strRef>
              <c:f>'Burn Rate Calculator'!$AY$42:$AY$54</c:f>
              <c:strCache>
                <c:ptCount val="13"/>
                <c:pt idx="0">
                  <c:v>1 - 2</c:v>
                </c:pt>
                <c:pt idx="1">
                  <c:v>2 - 3</c:v>
                </c:pt>
                <c:pt idx="2">
                  <c:v>3 - 4</c:v>
                </c:pt>
                <c:pt idx="3">
                  <c:v>4 - 5</c:v>
                </c:pt>
                <c:pt idx="4">
                  <c:v>5 - 6</c:v>
                </c:pt>
                <c:pt idx="5">
                  <c:v>6 - 7</c:v>
                </c:pt>
                <c:pt idx="6">
                  <c:v>7 - 8</c:v>
                </c:pt>
                <c:pt idx="7">
                  <c:v>8 - 9</c:v>
                </c:pt>
                <c:pt idx="8">
                  <c:v>9 - 10</c:v>
                </c:pt>
                <c:pt idx="9">
                  <c:v>10 - 11</c:v>
                </c:pt>
                <c:pt idx="10">
                  <c:v>11 - 12</c:v>
                </c:pt>
                <c:pt idx="11">
                  <c:v>12 -13</c:v>
                </c:pt>
                <c:pt idx="12">
                  <c:v>13 -14</c:v>
                </c:pt>
              </c:strCache>
            </c:strRef>
          </c:xVal>
          <c:yVal>
            <c:numRef>
              <c:f>'Burn Rate Calculator'!$D$48:$P$48</c:f>
              <c:numCache>
                <c:formatCode>General</c:formatCode>
                <c:ptCount val="13"/>
                <c:pt idx="0">
                  <c:v>3</c:v>
                </c:pt>
                <c:pt idx="1">
                  <c:v>5</c:v>
                </c:pt>
                <c:pt idx="2">
                  <c:v>8</c:v>
                </c:pt>
                <c:pt idx="3">
                  <c:v>2</c:v>
                </c:pt>
                <c:pt idx="4">
                  <c:v>8</c:v>
                </c:pt>
                <c:pt idx="5">
                  <c:v>5</c:v>
                </c:pt>
                <c:pt idx="6">
                  <c:v>0</c:v>
                </c:pt>
                <c:pt idx="7">
                  <c:v>6</c:v>
                </c:pt>
                <c:pt idx="8">
                  <c:v>2</c:v>
                </c:pt>
                <c:pt idx="9">
                  <c:v>4</c:v>
                </c:pt>
                <c:pt idx="10">
                  <c:v>1</c:v>
                </c:pt>
                <c:pt idx="11">
                  <c:v>3</c:v>
                </c:pt>
                <c:pt idx="12">
                  <c:v>1</c:v>
                </c:pt>
              </c:numCache>
            </c:numRef>
          </c:yVal>
          <c:smooth val="0"/>
          <c:extLst>
            <c:ext xmlns:c16="http://schemas.microsoft.com/office/drawing/2014/chart" uri="{C3380CC4-5D6E-409C-BE32-E72D297353CC}">
              <c16:uniqueId val="{00000012-B742-48D1-9C3F-48B9FD4CD98A}"/>
            </c:ext>
          </c:extLst>
        </c:ser>
        <c:dLbls>
          <c:showLegendKey val="0"/>
          <c:showVal val="0"/>
          <c:showCatName val="0"/>
          <c:showSerName val="0"/>
          <c:showPercent val="0"/>
          <c:showBubbleSize val="0"/>
        </c:dLbls>
        <c:axId val="47772160"/>
        <c:axId val="51138016"/>
      </c:scatterChart>
      <c:valAx>
        <c:axId val="47772160"/>
        <c:scaling>
          <c:orientation val="minMax"/>
          <c:max val="13"/>
          <c:min val="1"/>
        </c:scaling>
        <c:delete val="0"/>
        <c:axPos val="b"/>
        <c:title>
          <c:tx>
            <c:rich>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en-US" sz="2000" b="1"/>
                  <a:t>Day</a:t>
                </a:r>
              </a:p>
            </c:rich>
          </c:tx>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138016"/>
        <c:crosses val="autoZero"/>
        <c:crossBetween val="midCat"/>
        <c:majorUnit val="1"/>
      </c:valAx>
      <c:valAx>
        <c:axId val="51138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en-US" sz="2000" b="1"/>
                  <a:t>Total Number of Boxes Used</a:t>
                </a:r>
              </a:p>
            </c:rich>
          </c:tx>
          <c:overlay val="0"/>
          <c:spPr>
            <a:noFill/>
            <a:ln>
              <a:noFill/>
            </a:ln>
            <a:effectLst/>
          </c:spPr>
          <c:txPr>
            <a:bodyPr rot="-54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72160"/>
        <c:crossesAt val="1"/>
        <c:crossBetween val="midCat"/>
      </c:valAx>
      <c:spPr>
        <a:solidFill>
          <a:schemeClr val="bg1"/>
        </a:solidFill>
        <a:ln w="25400">
          <a:solidFill>
            <a:schemeClr val="accent6">
              <a:lumMod val="40000"/>
              <a:lumOff val="60000"/>
            </a:schemeClr>
          </a:solidFill>
        </a:ln>
        <a:effectLst/>
      </c:spPr>
    </c:plotArea>
    <c:legend>
      <c:legendPos val="r"/>
      <c:layout>
        <c:manualLayout>
          <c:xMode val="edge"/>
          <c:yMode val="edge"/>
          <c:x val="0.89487320222631084"/>
          <c:y val="4.0722977809591984E-2"/>
          <c:w val="0.10421709335288586"/>
          <c:h val="0.904528042233914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31750" cap="flat" cmpd="sng" algn="ctr">
      <a:solidFill>
        <a:schemeClr val="accent6">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Box C - Numbe</a:t>
            </a:r>
            <a:r>
              <a:rPr lang="en-US" sz="2400" b="1" baseline="0"/>
              <a:t>r of</a:t>
            </a:r>
            <a:r>
              <a:rPr lang="en-US" sz="2400" b="1"/>
              <a:t> Days of</a:t>
            </a:r>
            <a:r>
              <a:rPr lang="en-US" sz="2400" b="1" baseline="0"/>
              <a:t> PPE S</a:t>
            </a:r>
            <a:r>
              <a:rPr lang="en-US" sz="2400" b="1"/>
              <a:t>upply Remaining (Calculated)</a:t>
            </a:r>
          </a:p>
        </c:rich>
      </c:tx>
      <c:layout>
        <c:manualLayout>
          <c:xMode val="edge"/>
          <c:yMode val="edge"/>
          <c:x val="0.19898938619514669"/>
          <c:y val="3.8749894701373092E-2"/>
        </c:manualLayout>
      </c:layout>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418969010452642E-2"/>
          <c:y val="0.11616559311671949"/>
          <c:w val="0.81930135377814606"/>
          <c:h val="0.78351345202395573"/>
        </c:manualLayout>
      </c:layout>
      <c:scatterChart>
        <c:scatterStyle val="lineMarker"/>
        <c:varyColors val="0"/>
        <c:ser>
          <c:idx val="0"/>
          <c:order val="0"/>
          <c:tx>
            <c:strRef>
              <c:f>'Burn Rate Calculator'!$A$53:$B$53</c:f>
              <c:strCache>
                <c:ptCount val="2"/>
                <c:pt idx="0">
                  <c:v>Gown</c:v>
                </c:pt>
                <c:pt idx="1">
                  <c:v>Size 1</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Calculator'!$C$53:$P$53</c:f>
              <c:numCache>
                <c:formatCode>0.00</c:formatCode>
                <c:ptCount val="14"/>
                <c:pt idx="0">
                  <c:v>13.52</c:v>
                </c:pt>
                <c:pt idx="1">
                  <c:v>13</c:v>
                </c:pt>
                <c:pt idx="2">
                  <c:v>10.92</c:v>
                </c:pt>
                <c:pt idx="3">
                  <c:v>9.1</c:v>
                </c:pt>
                <c:pt idx="4">
                  <c:v>7.8</c:v>
                </c:pt>
                <c:pt idx="5">
                  <c:v>7.8</c:v>
                </c:pt>
                <c:pt idx="6">
                  <c:v>5.46</c:v>
                </c:pt>
                <c:pt idx="7">
                  <c:v>4.68</c:v>
                </c:pt>
                <c:pt idx="8">
                  <c:v>4.16</c:v>
                </c:pt>
                <c:pt idx="9">
                  <c:v>3.12</c:v>
                </c:pt>
                <c:pt idx="10">
                  <c:v>2.08</c:v>
                </c:pt>
                <c:pt idx="11">
                  <c:v>1.82</c:v>
                </c:pt>
                <c:pt idx="12">
                  <c:v>1.3</c:v>
                </c:pt>
                <c:pt idx="13">
                  <c:v>0.26</c:v>
                </c:pt>
              </c:numCache>
            </c:numRef>
          </c:yVal>
          <c:smooth val="0"/>
          <c:extLst>
            <c:ext xmlns:c16="http://schemas.microsoft.com/office/drawing/2014/chart" uri="{C3380CC4-5D6E-409C-BE32-E72D297353CC}">
              <c16:uniqueId val="{00000000-0037-4490-A1E1-52B1F7EF7027}"/>
            </c:ext>
          </c:extLst>
        </c:ser>
        <c:ser>
          <c:idx val="1"/>
          <c:order val="1"/>
          <c:tx>
            <c:strRef>
              <c:f>'Burn Rate Calculator'!$A$54:$B$54</c:f>
              <c:strCache>
                <c:ptCount val="2"/>
                <c:pt idx="0">
                  <c:v>Gown</c:v>
                </c:pt>
                <c:pt idx="1">
                  <c:v>Size 2</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Calculator'!$C$54:$P$54</c:f>
              <c:numCache>
                <c:formatCode>0.00</c:formatCode>
                <c:ptCount val="14"/>
                <c:pt idx="0">
                  <c:v>13.26530612244898</c:v>
                </c:pt>
                <c:pt idx="1">
                  <c:v>12.73469387755102</c:v>
                </c:pt>
                <c:pt idx="2">
                  <c:v>10.877551020408163</c:v>
                </c:pt>
                <c:pt idx="3">
                  <c:v>10.081632653061225</c:v>
                </c:pt>
                <c:pt idx="4">
                  <c:v>9.0204081632653068</c:v>
                </c:pt>
                <c:pt idx="5">
                  <c:v>6.8979591836734695</c:v>
                </c:pt>
                <c:pt idx="6">
                  <c:v>6.3673469387755102</c:v>
                </c:pt>
                <c:pt idx="7">
                  <c:v>4.5102040816326534</c:v>
                </c:pt>
                <c:pt idx="8">
                  <c:v>3.9795918367346941</c:v>
                </c:pt>
                <c:pt idx="9">
                  <c:v>2.9183673469387754</c:v>
                </c:pt>
                <c:pt idx="10">
                  <c:v>2.1224489795918369</c:v>
                </c:pt>
                <c:pt idx="11">
                  <c:v>1.5918367346938775</c:v>
                </c:pt>
                <c:pt idx="12">
                  <c:v>1.0612244897959184</c:v>
                </c:pt>
                <c:pt idx="13">
                  <c:v>0.26530612244897961</c:v>
                </c:pt>
              </c:numCache>
            </c:numRef>
          </c:yVal>
          <c:smooth val="0"/>
          <c:extLst>
            <c:ext xmlns:c16="http://schemas.microsoft.com/office/drawing/2014/chart" uri="{C3380CC4-5D6E-409C-BE32-E72D297353CC}">
              <c16:uniqueId val="{00000001-0037-4490-A1E1-52B1F7EF7027}"/>
            </c:ext>
          </c:extLst>
        </c:ser>
        <c:ser>
          <c:idx val="2"/>
          <c:order val="2"/>
          <c:tx>
            <c:strRef>
              <c:f>'Burn Rate Calculator'!$A$55:$B$55</c:f>
              <c:strCache>
                <c:ptCount val="2"/>
                <c:pt idx="0">
                  <c:v>Surgical Mask</c:v>
                </c:pt>
                <c:pt idx="1">
                  <c:v> </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Calculator'!$C$55:$P$55</c:f>
              <c:numCache>
                <c:formatCode>0.00</c:formatCode>
                <c:ptCount val="14"/>
                <c:pt idx="0">
                  <c:v>13.530612244897959</c:v>
                </c:pt>
                <c:pt idx="1">
                  <c:v>13</c:v>
                </c:pt>
                <c:pt idx="2">
                  <c:v>11.938775510204081</c:v>
                </c:pt>
                <c:pt idx="3">
                  <c:v>9.5510204081632661</c:v>
                </c:pt>
                <c:pt idx="4">
                  <c:v>7.9591836734693882</c:v>
                </c:pt>
                <c:pt idx="5">
                  <c:v>6.6326530612244898</c:v>
                </c:pt>
                <c:pt idx="6">
                  <c:v>5.5714285714285712</c:v>
                </c:pt>
                <c:pt idx="7">
                  <c:v>4.7755102040816331</c:v>
                </c:pt>
                <c:pt idx="8">
                  <c:v>3.4489795918367347</c:v>
                </c:pt>
                <c:pt idx="9">
                  <c:v>3.1836734693877551</c:v>
                </c:pt>
                <c:pt idx="10">
                  <c:v>2.3877551020408165</c:v>
                </c:pt>
                <c:pt idx="11">
                  <c:v>1.8571428571428572</c:v>
                </c:pt>
                <c:pt idx="12">
                  <c:v>1.0612244897959184</c:v>
                </c:pt>
                <c:pt idx="13">
                  <c:v>0.53061224489795922</c:v>
                </c:pt>
              </c:numCache>
            </c:numRef>
          </c:yVal>
          <c:smooth val="0"/>
          <c:extLst>
            <c:ext xmlns:c16="http://schemas.microsoft.com/office/drawing/2014/chart" uri="{C3380CC4-5D6E-409C-BE32-E72D297353CC}">
              <c16:uniqueId val="{00000002-0037-4490-A1E1-52B1F7EF7027}"/>
            </c:ext>
          </c:extLst>
        </c:ser>
        <c:ser>
          <c:idx val="3"/>
          <c:order val="3"/>
          <c:tx>
            <c:strRef>
              <c:f>'Burn Rate Calculator'!$A$56:$B$56</c:f>
              <c:strCache>
                <c:ptCount val="2"/>
                <c:pt idx="0">
                  <c:v>Gloves</c:v>
                </c:pt>
                <c:pt idx="1">
                  <c:v>small</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Calculator'!$C$56:$P$56</c:f>
              <c:numCache>
                <c:formatCode>0.00</c:formatCode>
                <c:ptCount val="14"/>
                <c:pt idx="0">
                  <c:v>13.26530612244898</c:v>
                </c:pt>
                <c:pt idx="1">
                  <c:v>12.469387755102041</c:v>
                </c:pt>
                <c:pt idx="2">
                  <c:v>10.877551020408163</c:v>
                </c:pt>
                <c:pt idx="3">
                  <c:v>9.2857142857142865</c:v>
                </c:pt>
                <c:pt idx="4">
                  <c:v>8.7551020408163271</c:v>
                </c:pt>
                <c:pt idx="5">
                  <c:v>7.9591836734693882</c:v>
                </c:pt>
                <c:pt idx="6">
                  <c:v>5.3061224489795915</c:v>
                </c:pt>
                <c:pt idx="7">
                  <c:v>4.7755102040816331</c:v>
                </c:pt>
                <c:pt idx="8">
                  <c:v>3.7142857142857144</c:v>
                </c:pt>
                <c:pt idx="9">
                  <c:v>3.1836734693877551</c:v>
                </c:pt>
                <c:pt idx="10">
                  <c:v>2.3877551020408165</c:v>
                </c:pt>
                <c:pt idx="11">
                  <c:v>1.8571428571428572</c:v>
                </c:pt>
                <c:pt idx="12">
                  <c:v>1.0612244897959184</c:v>
                </c:pt>
                <c:pt idx="13">
                  <c:v>0.26530612244897961</c:v>
                </c:pt>
              </c:numCache>
            </c:numRef>
          </c:yVal>
          <c:smooth val="0"/>
          <c:extLst>
            <c:ext xmlns:c16="http://schemas.microsoft.com/office/drawing/2014/chart" uri="{C3380CC4-5D6E-409C-BE32-E72D297353CC}">
              <c16:uniqueId val="{00000003-0037-4490-A1E1-52B1F7EF7027}"/>
            </c:ext>
          </c:extLst>
        </c:ser>
        <c:ser>
          <c:idx val="4"/>
          <c:order val="4"/>
          <c:tx>
            <c:strRef>
              <c:f>'Burn Rate Calculator'!$A$57:$B$57</c:f>
              <c:strCache>
                <c:ptCount val="2"/>
                <c:pt idx="0">
                  <c:v>Gloves</c:v>
                </c:pt>
                <c:pt idx="1">
                  <c:v>medium</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Calculator'!$C$57:$P$57</c:f>
              <c:numCache>
                <c:formatCode>0.00</c:formatCode>
                <c:ptCount val="14"/>
                <c:pt idx="0">
                  <c:v>13.490566037735849</c:v>
                </c:pt>
                <c:pt idx="1">
                  <c:v>12.264150943396228</c:v>
                </c:pt>
                <c:pt idx="2">
                  <c:v>10.30188679245283</c:v>
                </c:pt>
                <c:pt idx="3">
                  <c:v>9.8113207547169825</c:v>
                </c:pt>
                <c:pt idx="4">
                  <c:v>8.584905660377359</c:v>
                </c:pt>
                <c:pt idx="5">
                  <c:v>6.1320754716981138</c:v>
                </c:pt>
                <c:pt idx="6">
                  <c:v>5.3962264150943398</c:v>
                </c:pt>
                <c:pt idx="7">
                  <c:v>4.1698113207547172</c:v>
                </c:pt>
                <c:pt idx="8">
                  <c:v>4.1698113207547172</c:v>
                </c:pt>
                <c:pt idx="9">
                  <c:v>2.9433962264150946</c:v>
                </c:pt>
                <c:pt idx="10">
                  <c:v>1.9622641509433965</c:v>
                </c:pt>
                <c:pt idx="11">
                  <c:v>1.4716981132075473</c:v>
                </c:pt>
                <c:pt idx="12">
                  <c:v>1.2264150943396228</c:v>
                </c:pt>
                <c:pt idx="13">
                  <c:v>0.49056603773584911</c:v>
                </c:pt>
              </c:numCache>
            </c:numRef>
          </c:yVal>
          <c:smooth val="0"/>
          <c:extLst>
            <c:ext xmlns:c16="http://schemas.microsoft.com/office/drawing/2014/chart" uri="{C3380CC4-5D6E-409C-BE32-E72D297353CC}">
              <c16:uniqueId val="{00000004-0037-4490-A1E1-52B1F7EF7027}"/>
            </c:ext>
          </c:extLst>
        </c:ser>
        <c:ser>
          <c:idx val="5"/>
          <c:order val="5"/>
          <c:tx>
            <c:strRef>
              <c:f>'Burn Rate Calculator'!$A$58:$B$58</c:f>
              <c:strCache>
                <c:ptCount val="2"/>
                <c:pt idx="0">
                  <c:v>Gloves</c:v>
                </c:pt>
                <c:pt idx="1">
                  <c:v>large</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Calculator'!$C$58:$P$58</c:f>
              <c:numCache>
                <c:formatCode>0.00</c:formatCode>
                <c:ptCount val="14"/>
                <c:pt idx="0">
                  <c:v>13.52</c:v>
                </c:pt>
                <c:pt idx="1">
                  <c:v>11.7</c:v>
                </c:pt>
                <c:pt idx="2">
                  <c:v>11.7</c:v>
                </c:pt>
                <c:pt idx="3">
                  <c:v>9.1</c:v>
                </c:pt>
                <c:pt idx="4">
                  <c:v>8.32</c:v>
                </c:pt>
                <c:pt idx="5">
                  <c:v>7.28</c:v>
                </c:pt>
                <c:pt idx="6">
                  <c:v>5.72</c:v>
                </c:pt>
                <c:pt idx="7">
                  <c:v>4.9399999999999995</c:v>
                </c:pt>
                <c:pt idx="8">
                  <c:v>4.42</c:v>
                </c:pt>
                <c:pt idx="9">
                  <c:v>2.86</c:v>
                </c:pt>
                <c:pt idx="10">
                  <c:v>2.34</c:v>
                </c:pt>
                <c:pt idx="11">
                  <c:v>1.56</c:v>
                </c:pt>
                <c:pt idx="12">
                  <c:v>1.04</c:v>
                </c:pt>
                <c:pt idx="13">
                  <c:v>0.52</c:v>
                </c:pt>
              </c:numCache>
            </c:numRef>
          </c:yVal>
          <c:smooth val="0"/>
          <c:extLst>
            <c:ext xmlns:c16="http://schemas.microsoft.com/office/drawing/2014/chart" uri="{C3380CC4-5D6E-409C-BE32-E72D297353CC}">
              <c16:uniqueId val="{00000005-0037-4490-A1E1-52B1F7EF7027}"/>
            </c:ext>
          </c:extLst>
        </c:ser>
        <c:ser>
          <c:idx val="6"/>
          <c:order val="6"/>
          <c:tx>
            <c:strRef>
              <c:f>'Burn Rate Calculator'!$A$59:$B$59</c:f>
              <c:strCache>
                <c:ptCount val="2"/>
                <c:pt idx="0">
                  <c:v>Gloves</c:v>
                </c:pt>
                <c:pt idx="1">
                  <c:v>extra large</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Calculator'!$C$59:$P$59</c:f>
              <c:numCache>
                <c:formatCode>0.00</c:formatCode>
                <c:ptCount val="14"/>
                <c:pt idx="0">
                  <c:v>13.25</c:v>
                </c:pt>
                <c:pt idx="1">
                  <c:v>11.75</c:v>
                </c:pt>
                <c:pt idx="2">
                  <c:v>10.25</c:v>
                </c:pt>
                <c:pt idx="3">
                  <c:v>9.5</c:v>
                </c:pt>
                <c:pt idx="4">
                  <c:v>8.5</c:v>
                </c:pt>
                <c:pt idx="5">
                  <c:v>6.25</c:v>
                </c:pt>
                <c:pt idx="6">
                  <c:v>5</c:v>
                </c:pt>
                <c:pt idx="7">
                  <c:v>4.75</c:v>
                </c:pt>
                <c:pt idx="8">
                  <c:v>4.25</c:v>
                </c:pt>
                <c:pt idx="9">
                  <c:v>3</c:v>
                </c:pt>
                <c:pt idx="10">
                  <c:v>2.25</c:v>
                </c:pt>
                <c:pt idx="11">
                  <c:v>1.75</c:v>
                </c:pt>
                <c:pt idx="12">
                  <c:v>1.25</c:v>
                </c:pt>
                <c:pt idx="13">
                  <c:v>0.25</c:v>
                </c:pt>
              </c:numCache>
            </c:numRef>
          </c:yVal>
          <c:smooth val="0"/>
          <c:extLst>
            <c:ext xmlns:c16="http://schemas.microsoft.com/office/drawing/2014/chart" uri="{C3380CC4-5D6E-409C-BE32-E72D297353CC}">
              <c16:uniqueId val="{00000006-0037-4490-A1E1-52B1F7EF7027}"/>
            </c:ext>
          </c:extLst>
        </c:ser>
        <c:ser>
          <c:idx val="7"/>
          <c:order val="7"/>
          <c:tx>
            <c:strRef>
              <c:f>'Burn Rate Calculator'!$A$60:$B$60</c:f>
              <c:strCache>
                <c:ptCount val="2"/>
                <c:pt idx="0">
                  <c:v>Respirator</c:v>
                </c:pt>
                <c:pt idx="1">
                  <c:v>North 7130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Calculator'!$C$60:$P$60</c:f>
              <c:numCache>
                <c:formatCode>0.00</c:formatCode>
                <c:ptCount val="14"/>
                <c:pt idx="0">
                  <c:v>13.26530612244898</c:v>
                </c:pt>
                <c:pt idx="1">
                  <c:v>12.204081632653061</c:v>
                </c:pt>
                <c:pt idx="2">
                  <c:v>11.142857142857142</c:v>
                </c:pt>
                <c:pt idx="3">
                  <c:v>9.2857142857142865</c:v>
                </c:pt>
                <c:pt idx="4">
                  <c:v>8.7551020408163271</c:v>
                </c:pt>
                <c:pt idx="5">
                  <c:v>6.6326530612244898</c:v>
                </c:pt>
                <c:pt idx="6">
                  <c:v>6.1020408163265305</c:v>
                </c:pt>
                <c:pt idx="7">
                  <c:v>5.0408163265306127</c:v>
                </c:pt>
                <c:pt idx="8">
                  <c:v>4.2448979591836737</c:v>
                </c:pt>
                <c:pt idx="9">
                  <c:v>2.9183673469387754</c:v>
                </c:pt>
                <c:pt idx="10">
                  <c:v>2.1224489795918369</c:v>
                </c:pt>
                <c:pt idx="11">
                  <c:v>1.5918367346938775</c:v>
                </c:pt>
                <c:pt idx="12">
                  <c:v>1.0612244897959184</c:v>
                </c:pt>
                <c:pt idx="13">
                  <c:v>0.26530612244897961</c:v>
                </c:pt>
              </c:numCache>
            </c:numRef>
          </c:yVal>
          <c:smooth val="0"/>
          <c:extLst>
            <c:ext xmlns:c16="http://schemas.microsoft.com/office/drawing/2014/chart" uri="{C3380CC4-5D6E-409C-BE32-E72D297353CC}">
              <c16:uniqueId val="{00000007-0037-4490-A1E1-52B1F7EF7027}"/>
            </c:ext>
          </c:extLst>
        </c:ser>
        <c:ser>
          <c:idx val="8"/>
          <c:order val="8"/>
          <c:tx>
            <c:strRef>
              <c:f>'Burn Rate Calculator'!$A$61:$B$61</c:f>
              <c:strCache>
                <c:ptCount val="2"/>
                <c:pt idx="0">
                  <c:v>Respirator</c:v>
                </c:pt>
                <c:pt idx="1">
                  <c:v>3M 8210</c:v>
                </c:pt>
              </c:strCache>
            </c:strRef>
          </c:tx>
          <c:spPr>
            <a:ln w="19050"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Calculator'!$C$61:$P$61</c:f>
              <c:numCache>
                <c:formatCode>0.00</c:formatCode>
                <c:ptCount val="14"/>
                <c:pt idx="0">
                  <c:v>13.26</c:v>
                </c:pt>
                <c:pt idx="1">
                  <c:v>11.7</c:v>
                </c:pt>
                <c:pt idx="2">
                  <c:v>10.66</c:v>
                </c:pt>
                <c:pt idx="3">
                  <c:v>9.879999999999999</c:v>
                </c:pt>
                <c:pt idx="4">
                  <c:v>9.1</c:v>
                </c:pt>
                <c:pt idx="5">
                  <c:v>6.76</c:v>
                </c:pt>
                <c:pt idx="6">
                  <c:v>5.2</c:v>
                </c:pt>
                <c:pt idx="7">
                  <c:v>5.2</c:v>
                </c:pt>
                <c:pt idx="8">
                  <c:v>3.38</c:v>
                </c:pt>
                <c:pt idx="9">
                  <c:v>3.12</c:v>
                </c:pt>
                <c:pt idx="10">
                  <c:v>2.34</c:v>
                </c:pt>
                <c:pt idx="11">
                  <c:v>1.56</c:v>
                </c:pt>
                <c:pt idx="12">
                  <c:v>1.04</c:v>
                </c:pt>
                <c:pt idx="13">
                  <c:v>0.26</c:v>
                </c:pt>
              </c:numCache>
            </c:numRef>
          </c:yVal>
          <c:smooth val="0"/>
          <c:extLst>
            <c:ext xmlns:c16="http://schemas.microsoft.com/office/drawing/2014/chart" uri="{C3380CC4-5D6E-409C-BE32-E72D297353CC}">
              <c16:uniqueId val="{00000008-0037-4490-A1E1-52B1F7EF7027}"/>
            </c:ext>
          </c:extLst>
        </c:ser>
        <c:ser>
          <c:idx val="9"/>
          <c:order val="9"/>
          <c:tx>
            <c:strRef>
              <c:f>'Burn Rate Calculator'!$A$62:$B$62</c:f>
              <c:strCache>
                <c:ptCount val="2"/>
                <c:pt idx="0">
                  <c:v>Respirator</c:v>
                </c:pt>
                <c:pt idx="1">
                  <c:v>3M 1860</c:v>
                </c:pt>
              </c:strCache>
            </c:strRef>
          </c:tx>
          <c:spPr>
            <a:ln w="19050"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Calculator'!$C$62:$P$62</c:f>
              <c:numCache>
                <c:formatCode>0.00</c:formatCode>
                <c:ptCount val="14"/>
                <c:pt idx="0">
                  <c:v>13.8125</c:v>
                </c:pt>
                <c:pt idx="1">
                  <c:v>13</c:v>
                </c:pt>
                <c:pt idx="2">
                  <c:v>11.645833333333332</c:v>
                </c:pt>
                <c:pt idx="3">
                  <c:v>9.4791666666666661</c:v>
                </c:pt>
                <c:pt idx="4">
                  <c:v>8.9375</c:v>
                </c:pt>
                <c:pt idx="5">
                  <c:v>6.770833333333333</c:v>
                </c:pt>
                <c:pt idx="6">
                  <c:v>5.4166666666666661</c:v>
                </c:pt>
                <c:pt idx="7">
                  <c:v>5.4166666666666661</c:v>
                </c:pt>
                <c:pt idx="8">
                  <c:v>3.7916666666666665</c:v>
                </c:pt>
                <c:pt idx="9">
                  <c:v>3.25</c:v>
                </c:pt>
                <c:pt idx="10">
                  <c:v>2.1666666666666665</c:v>
                </c:pt>
                <c:pt idx="11">
                  <c:v>1.8958333333333333</c:v>
                </c:pt>
                <c:pt idx="12">
                  <c:v>1.0833333333333333</c:v>
                </c:pt>
                <c:pt idx="13">
                  <c:v>0.8125</c:v>
                </c:pt>
              </c:numCache>
            </c:numRef>
          </c:yVal>
          <c:smooth val="0"/>
          <c:extLst>
            <c:ext xmlns:c16="http://schemas.microsoft.com/office/drawing/2014/chart" uri="{C3380CC4-5D6E-409C-BE32-E72D297353CC}">
              <c16:uniqueId val="{00000009-0037-4490-A1E1-52B1F7EF7027}"/>
            </c:ext>
          </c:extLst>
        </c:ser>
        <c:ser>
          <c:idx val="10"/>
          <c:order val="10"/>
          <c:tx>
            <c:strRef>
              <c:f>'Burn Rate Calculator'!$A$63:$B$63</c:f>
              <c:strCache>
                <c:ptCount val="2"/>
                <c:pt idx="0">
                  <c:v>Face Shield</c:v>
                </c:pt>
                <c:pt idx="1">
                  <c:v> </c:v>
                </c:pt>
              </c:strCache>
            </c:strRef>
          </c:tx>
          <c:spPr>
            <a:ln w="19050"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Calculator'!$C$63:$P$63</c:f>
              <c:numCache>
                <c:formatCode>0.00</c:formatCode>
                <c:ptCount val="14"/>
                <c:pt idx="0">
                  <c:v>13.26530612244898</c:v>
                </c:pt>
                <c:pt idx="1">
                  <c:v>12.73469387755102</c:v>
                </c:pt>
                <c:pt idx="2">
                  <c:v>10.877551020408163</c:v>
                </c:pt>
                <c:pt idx="3">
                  <c:v>10.081632653061225</c:v>
                </c:pt>
                <c:pt idx="4">
                  <c:v>9.0204081632653068</c:v>
                </c:pt>
                <c:pt idx="5">
                  <c:v>6.8979591836734695</c:v>
                </c:pt>
                <c:pt idx="6">
                  <c:v>6.3673469387755102</c:v>
                </c:pt>
                <c:pt idx="7">
                  <c:v>4.5102040816326534</c:v>
                </c:pt>
                <c:pt idx="8">
                  <c:v>3.9795918367346941</c:v>
                </c:pt>
                <c:pt idx="9">
                  <c:v>2.9183673469387754</c:v>
                </c:pt>
                <c:pt idx="10">
                  <c:v>2.1224489795918369</c:v>
                </c:pt>
                <c:pt idx="11">
                  <c:v>1.5918367346938775</c:v>
                </c:pt>
                <c:pt idx="12">
                  <c:v>1.0612244897959184</c:v>
                </c:pt>
                <c:pt idx="13">
                  <c:v>0.26530612244897961</c:v>
                </c:pt>
              </c:numCache>
            </c:numRef>
          </c:yVal>
          <c:smooth val="0"/>
          <c:extLst>
            <c:ext xmlns:c16="http://schemas.microsoft.com/office/drawing/2014/chart" uri="{C3380CC4-5D6E-409C-BE32-E72D297353CC}">
              <c16:uniqueId val="{0000000A-0037-4490-A1E1-52B1F7EF7027}"/>
            </c:ext>
          </c:extLst>
        </c:ser>
        <c:ser>
          <c:idx val="11"/>
          <c:order val="11"/>
          <c:tx>
            <c:strRef>
              <c:f>'Burn Rate Calculator'!$A$64:$B$64</c:f>
              <c:strCache>
                <c:ptCount val="2"/>
                <c:pt idx="0">
                  <c:v>Other 1</c:v>
                </c:pt>
                <c:pt idx="1">
                  <c:v> </c:v>
                </c:pt>
              </c:strCache>
            </c:strRef>
          </c:tx>
          <c:spPr>
            <a:ln w="19050"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Calculator'!$C$64:$P$64</c:f>
              <c:numCache>
                <c:formatCode>0.00</c:formatCode>
                <c:ptCount val="14"/>
                <c:pt idx="0">
                  <c:v>13.530612244897959</c:v>
                </c:pt>
                <c:pt idx="1">
                  <c:v>13</c:v>
                </c:pt>
                <c:pt idx="2">
                  <c:v>11.938775510204081</c:v>
                </c:pt>
                <c:pt idx="3">
                  <c:v>9.5510204081632661</c:v>
                </c:pt>
                <c:pt idx="4">
                  <c:v>7.9591836734693882</c:v>
                </c:pt>
                <c:pt idx="5">
                  <c:v>6.6326530612244898</c:v>
                </c:pt>
                <c:pt idx="6">
                  <c:v>5.5714285714285712</c:v>
                </c:pt>
                <c:pt idx="7">
                  <c:v>4.7755102040816331</c:v>
                </c:pt>
                <c:pt idx="8">
                  <c:v>3.4489795918367347</c:v>
                </c:pt>
                <c:pt idx="9">
                  <c:v>3.1836734693877551</c:v>
                </c:pt>
                <c:pt idx="10">
                  <c:v>2.3877551020408165</c:v>
                </c:pt>
                <c:pt idx="11">
                  <c:v>1.8571428571428572</c:v>
                </c:pt>
                <c:pt idx="12">
                  <c:v>1.0612244897959184</c:v>
                </c:pt>
                <c:pt idx="13">
                  <c:v>0.53061224489795922</c:v>
                </c:pt>
              </c:numCache>
            </c:numRef>
          </c:yVal>
          <c:smooth val="0"/>
          <c:extLst>
            <c:ext xmlns:c16="http://schemas.microsoft.com/office/drawing/2014/chart" uri="{C3380CC4-5D6E-409C-BE32-E72D297353CC}">
              <c16:uniqueId val="{0000000B-0037-4490-A1E1-52B1F7EF7027}"/>
            </c:ext>
          </c:extLst>
        </c:ser>
        <c:ser>
          <c:idx val="12"/>
          <c:order val="12"/>
          <c:tx>
            <c:strRef>
              <c:f>'Burn Rate Calculator'!$A$65:$B$65</c:f>
              <c:strCache>
                <c:ptCount val="2"/>
                <c:pt idx="0">
                  <c:v>Other 2</c:v>
                </c:pt>
                <c:pt idx="1">
                  <c:v> </c:v>
                </c:pt>
              </c:strCache>
            </c:strRef>
          </c:tx>
          <c:spPr>
            <a:ln w="19050"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Calculator'!$C$65:$P$65</c:f>
              <c:numCache>
                <c:formatCode>0.00</c:formatCode>
                <c:ptCount val="14"/>
                <c:pt idx="0">
                  <c:v>13.26530612244898</c:v>
                </c:pt>
                <c:pt idx="1">
                  <c:v>12.469387755102041</c:v>
                </c:pt>
                <c:pt idx="2">
                  <c:v>10.877551020408163</c:v>
                </c:pt>
                <c:pt idx="3">
                  <c:v>9.2857142857142865</c:v>
                </c:pt>
                <c:pt idx="4">
                  <c:v>8.7551020408163271</c:v>
                </c:pt>
                <c:pt idx="5">
                  <c:v>7.9591836734693882</c:v>
                </c:pt>
                <c:pt idx="6">
                  <c:v>5.3061224489795915</c:v>
                </c:pt>
                <c:pt idx="7">
                  <c:v>4.7755102040816331</c:v>
                </c:pt>
                <c:pt idx="8">
                  <c:v>3.7142857142857144</c:v>
                </c:pt>
                <c:pt idx="9">
                  <c:v>3.1836734693877551</c:v>
                </c:pt>
                <c:pt idx="10">
                  <c:v>2.3877551020408165</c:v>
                </c:pt>
                <c:pt idx="11">
                  <c:v>1.8571428571428572</c:v>
                </c:pt>
                <c:pt idx="12">
                  <c:v>1.0612244897959184</c:v>
                </c:pt>
                <c:pt idx="13">
                  <c:v>0.26530612244897961</c:v>
                </c:pt>
              </c:numCache>
            </c:numRef>
          </c:yVal>
          <c:smooth val="0"/>
          <c:extLst>
            <c:ext xmlns:c16="http://schemas.microsoft.com/office/drawing/2014/chart" uri="{C3380CC4-5D6E-409C-BE32-E72D297353CC}">
              <c16:uniqueId val="{0000000C-0037-4490-A1E1-52B1F7EF7027}"/>
            </c:ext>
          </c:extLst>
        </c:ser>
        <c:ser>
          <c:idx val="13"/>
          <c:order val="13"/>
          <c:tx>
            <c:strRef>
              <c:f>'Burn Rate Calculator'!$A$66:$B$66</c:f>
              <c:strCache>
                <c:ptCount val="2"/>
                <c:pt idx="0">
                  <c:v>Other 3</c:v>
                </c:pt>
                <c:pt idx="1">
                  <c:v> </c:v>
                </c:pt>
              </c:strCache>
            </c:strRef>
          </c:tx>
          <c:spPr>
            <a:ln w="19050"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Calculator'!$C$66:$P$66</c:f>
              <c:numCache>
                <c:formatCode>0.00</c:formatCode>
                <c:ptCount val="14"/>
                <c:pt idx="0">
                  <c:v>13.490566037735849</c:v>
                </c:pt>
                <c:pt idx="1">
                  <c:v>12.264150943396228</c:v>
                </c:pt>
                <c:pt idx="2">
                  <c:v>10.30188679245283</c:v>
                </c:pt>
                <c:pt idx="3">
                  <c:v>9.8113207547169825</c:v>
                </c:pt>
                <c:pt idx="4">
                  <c:v>8.584905660377359</c:v>
                </c:pt>
                <c:pt idx="5">
                  <c:v>6.1320754716981138</c:v>
                </c:pt>
                <c:pt idx="6">
                  <c:v>5.3962264150943398</c:v>
                </c:pt>
                <c:pt idx="7">
                  <c:v>4.1698113207547172</c:v>
                </c:pt>
                <c:pt idx="8">
                  <c:v>4.1698113207547172</c:v>
                </c:pt>
                <c:pt idx="9">
                  <c:v>2.9433962264150946</c:v>
                </c:pt>
                <c:pt idx="10">
                  <c:v>1.9622641509433965</c:v>
                </c:pt>
                <c:pt idx="11">
                  <c:v>1.4716981132075473</c:v>
                </c:pt>
                <c:pt idx="12">
                  <c:v>1.2264150943396228</c:v>
                </c:pt>
                <c:pt idx="13">
                  <c:v>0.49056603773584911</c:v>
                </c:pt>
              </c:numCache>
            </c:numRef>
          </c:yVal>
          <c:smooth val="0"/>
          <c:extLst>
            <c:ext xmlns:c16="http://schemas.microsoft.com/office/drawing/2014/chart" uri="{C3380CC4-5D6E-409C-BE32-E72D297353CC}">
              <c16:uniqueId val="{0000000D-0037-4490-A1E1-52B1F7EF7027}"/>
            </c:ext>
          </c:extLst>
        </c:ser>
        <c:ser>
          <c:idx val="14"/>
          <c:order val="14"/>
          <c:tx>
            <c:strRef>
              <c:f>'Burn Rate Calculator'!$A$67:$B$67</c:f>
              <c:strCache>
                <c:ptCount val="2"/>
                <c:pt idx="0">
                  <c:v>Other 4</c:v>
                </c:pt>
                <c:pt idx="1">
                  <c:v> </c:v>
                </c:pt>
              </c:strCache>
            </c:strRef>
          </c:tx>
          <c:spPr>
            <a:ln w="19050"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Calculator'!$C$67:$P$67</c:f>
              <c:numCache>
                <c:formatCode>0.00</c:formatCode>
                <c:ptCount val="14"/>
                <c:pt idx="0">
                  <c:v>13.52</c:v>
                </c:pt>
                <c:pt idx="1">
                  <c:v>11.7</c:v>
                </c:pt>
                <c:pt idx="2">
                  <c:v>11.7</c:v>
                </c:pt>
                <c:pt idx="3">
                  <c:v>9.1</c:v>
                </c:pt>
                <c:pt idx="4">
                  <c:v>8.32</c:v>
                </c:pt>
                <c:pt idx="5">
                  <c:v>7.28</c:v>
                </c:pt>
                <c:pt idx="6">
                  <c:v>5.72</c:v>
                </c:pt>
                <c:pt idx="7">
                  <c:v>4.9399999999999995</c:v>
                </c:pt>
                <c:pt idx="8">
                  <c:v>4.42</c:v>
                </c:pt>
                <c:pt idx="9">
                  <c:v>2.86</c:v>
                </c:pt>
                <c:pt idx="10">
                  <c:v>2.34</c:v>
                </c:pt>
                <c:pt idx="11">
                  <c:v>1.56</c:v>
                </c:pt>
                <c:pt idx="12">
                  <c:v>1.04</c:v>
                </c:pt>
                <c:pt idx="13">
                  <c:v>0.52</c:v>
                </c:pt>
              </c:numCache>
            </c:numRef>
          </c:yVal>
          <c:smooth val="0"/>
          <c:extLst>
            <c:ext xmlns:c16="http://schemas.microsoft.com/office/drawing/2014/chart" uri="{C3380CC4-5D6E-409C-BE32-E72D297353CC}">
              <c16:uniqueId val="{0000000E-0037-4490-A1E1-52B1F7EF7027}"/>
            </c:ext>
          </c:extLst>
        </c:ser>
        <c:ser>
          <c:idx val="15"/>
          <c:order val="15"/>
          <c:tx>
            <c:strRef>
              <c:f>'Burn Rate Calculator'!$A$68:$B$68</c:f>
              <c:strCache>
                <c:ptCount val="2"/>
                <c:pt idx="0">
                  <c:v>Other 5</c:v>
                </c:pt>
                <c:pt idx="1">
                  <c:v> </c:v>
                </c:pt>
              </c:strCache>
            </c:strRef>
          </c:tx>
          <c:spPr>
            <a:ln w="19050"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Calculator'!$C$68:$P$68</c:f>
              <c:numCache>
                <c:formatCode>0.00</c:formatCode>
                <c:ptCount val="14"/>
                <c:pt idx="0">
                  <c:v>13.25</c:v>
                </c:pt>
                <c:pt idx="1">
                  <c:v>11.75</c:v>
                </c:pt>
                <c:pt idx="2">
                  <c:v>10.25</c:v>
                </c:pt>
                <c:pt idx="3">
                  <c:v>9.5</c:v>
                </c:pt>
                <c:pt idx="4">
                  <c:v>8.5</c:v>
                </c:pt>
                <c:pt idx="5">
                  <c:v>6.25</c:v>
                </c:pt>
                <c:pt idx="6">
                  <c:v>5</c:v>
                </c:pt>
                <c:pt idx="7">
                  <c:v>4.75</c:v>
                </c:pt>
                <c:pt idx="8">
                  <c:v>4.25</c:v>
                </c:pt>
                <c:pt idx="9">
                  <c:v>3</c:v>
                </c:pt>
                <c:pt idx="10">
                  <c:v>2.25</c:v>
                </c:pt>
                <c:pt idx="11">
                  <c:v>1.75</c:v>
                </c:pt>
                <c:pt idx="12">
                  <c:v>1.25</c:v>
                </c:pt>
                <c:pt idx="13">
                  <c:v>0.25</c:v>
                </c:pt>
              </c:numCache>
            </c:numRef>
          </c:yVal>
          <c:smooth val="0"/>
          <c:extLst>
            <c:ext xmlns:c16="http://schemas.microsoft.com/office/drawing/2014/chart" uri="{C3380CC4-5D6E-409C-BE32-E72D297353CC}">
              <c16:uniqueId val="{0000000F-0037-4490-A1E1-52B1F7EF7027}"/>
            </c:ext>
          </c:extLst>
        </c:ser>
        <c:ser>
          <c:idx val="16"/>
          <c:order val="16"/>
          <c:tx>
            <c:strRef>
              <c:f>'Burn Rate Calculator'!$A$69:$B$69</c:f>
              <c:strCache>
                <c:ptCount val="2"/>
                <c:pt idx="0">
                  <c:v>Other 6</c:v>
                </c:pt>
                <c:pt idx="1">
                  <c:v> </c:v>
                </c:pt>
              </c:strCache>
            </c:strRef>
          </c:tx>
          <c:spPr>
            <a:ln w="19050"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Calculator'!$C$69:$P$69</c:f>
              <c:numCache>
                <c:formatCode>0.00</c:formatCode>
                <c:ptCount val="14"/>
                <c:pt idx="0">
                  <c:v>13.26530612244898</c:v>
                </c:pt>
                <c:pt idx="1">
                  <c:v>12.204081632653061</c:v>
                </c:pt>
                <c:pt idx="2">
                  <c:v>11.142857142857142</c:v>
                </c:pt>
                <c:pt idx="3">
                  <c:v>9.2857142857142865</c:v>
                </c:pt>
                <c:pt idx="4">
                  <c:v>8.7551020408163271</c:v>
                </c:pt>
                <c:pt idx="5">
                  <c:v>6.6326530612244898</c:v>
                </c:pt>
                <c:pt idx="6">
                  <c:v>6.1020408163265305</c:v>
                </c:pt>
                <c:pt idx="7">
                  <c:v>5.0408163265306127</c:v>
                </c:pt>
                <c:pt idx="8">
                  <c:v>4.2448979591836737</c:v>
                </c:pt>
                <c:pt idx="9">
                  <c:v>2.9183673469387754</c:v>
                </c:pt>
                <c:pt idx="10">
                  <c:v>2.1224489795918369</c:v>
                </c:pt>
                <c:pt idx="11">
                  <c:v>1.5918367346938775</c:v>
                </c:pt>
                <c:pt idx="12">
                  <c:v>1.0612244897959184</c:v>
                </c:pt>
                <c:pt idx="13">
                  <c:v>0.26530612244897961</c:v>
                </c:pt>
              </c:numCache>
            </c:numRef>
          </c:yVal>
          <c:smooth val="0"/>
          <c:extLst>
            <c:ext xmlns:c16="http://schemas.microsoft.com/office/drawing/2014/chart" uri="{C3380CC4-5D6E-409C-BE32-E72D297353CC}">
              <c16:uniqueId val="{00000010-0037-4490-A1E1-52B1F7EF7027}"/>
            </c:ext>
          </c:extLst>
        </c:ser>
        <c:ser>
          <c:idx val="17"/>
          <c:order val="17"/>
          <c:tx>
            <c:strRef>
              <c:f>'Burn Rate Calculator'!$A$70:$B$70</c:f>
              <c:strCache>
                <c:ptCount val="2"/>
                <c:pt idx="0">
                  <c:v>Other 7</c:v>
                </c:pt>
                <c:pt idx="1">
                  <c:v> </c:v>
                </c:pt>
              </c:strCache>
            </c:strRef>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Calculator'!$C$70:$P$70</c:f>
              <c:numCache>
                <c:formatCode>0.00</c:formatCode>
                <c:ptCount val="14"/>
                <c:pt idx="0">
                  <c:v>13.26</c:v>
                </c:pt>
                <c:pt idx="1">
                  <c:v>11.7</c:v>
                </c:pt>
                <c:pt idx="2">
                  <c:v>10.66</c:v>
                </c:pt>
                <c:pt idx="3">
                  <c:v>9.879999999999999</c:v>
                </c:pt>
                <c:pt idx="4">
                  <c:v>9.1</c:v>
                </c:pt>
                <c:pt idx="5">
                  <c:v>6.76</c:v>
                </c:pt>
                <c:pt idx="6">
                  <c:v>5.2</c:v>
                </c:pt>
                <c:pt idx="7">
                  <c:v>5.2</c:v>
                </c:pt>
                <c:pt idx="8">
                  <c:v>3.38</c:v>
                </c:pt>
                <c:pt idx="9">
                  <c:v>3.12</c:v>
                </c:pt>
                <c:pt idx="10">
                  <c:v>2.34</c:v>
                </c:pt>
                <c:pt idx="11">
                  <c:v>1.56</c:v>
                </c:pt>
                <c:pt idx="12">
                  <c:v>1.04</c:v>
                </c:pt>
                <c:pt idx="13">
                  <c:v>0.26</c:v>
                </c:pt>
              </c:numCache>
            </c:numRef>
          </c:yVal>
          <c:smooth val="0"/>
          <c:extLst>
            <c:ext xmlns:c16="http://schemas.microsoft.com/office/drawing/2014/chart" uri="{C3380CC4-5D6E-409C-BE32-E72D297353CC}">
              <c16:uniqueId val="{00000011-0037-4490-A1E1-52B1F7EF7027}"/>
            </c:ext>
          </c:extLst>
        </c:ser>
        <c:ser>
          <c:idx val="18"/>
          <c:order val="18"/>
          <c:tx>
            <c:strRef>
              <c:f>'Burn Rate Calculator'!$A$71:$B$71</c:f>
              <c:strCache>
                <c:ptCount val="2"/>
                <c:pt idx="0">
                  <c:v>Other 8</c:v>
                </c:pt>
                <c:pt idx="1">
                  <c:v> </c:v>
                </c:pt>
              </c:strCache>
            </c:strRef>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strRef>
              <c:f>'Burn Rate Calculator'!$C$52:$P$52</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Calculator'!$C$71:$P$71</c:f>
              <c:numCache>
                <c:formatCode>0.00</c:formatCode>
                <c:ptCount val="14"/>
                <c:pt idx="0">
                  <c:v>13.8125</c:v>
                </c:pt>
                <c:pt idx="1">
                  <c:v>13</c:v>
                </c:pt>
                <c:pt idx="2">
                  <c:v>11.645833333333332</c:v>
                </c:pt>
                <c:pt idx="3">
                  <c:v>9.4791666666666661</c:v>
                </c:pt>
                <c:pt idx="4">
                  <c:v>8.9375</c:v>
                </c:pt>
                <c:pt idx="5">
                  <c:v>6.770833333333333</c:v>
                </c:pt>
                <c:pt idx="6">
                  <c:v>5.4166666666666661</c:v>
                </c:pt>
                <c:pt idx="7">
                  <c:v>5.4166666666666661</c:v>
                </c:pt>
                <c:pt idx="8">
                  <c:v>3.7916666666666665</c:v>
                </c:pt>
                <c:pt idx="9">
                  <c:v>3.25</c:v>
                </c:pt>
                <c:pt idx="10">
                  <c:v>2.1666666666666665</c:v>
                </c:pt>
                <c:pt idx="11">
                  <c:v>1.8958333333333333</c:v>
                </c:pt>
                <c:pt idx="12">
                  <c:v>1.0833333333333333</c:v>
                </c:pt>
                <c:pt idx="13">
                  <c:v>0.8125</c:v>
                </c:pt>
              </c:numCache>
            </c:numRef>
          </c:yVal>
          <c:smooth val="0"/>
          <c:extLst>
            <c:ext xmlns:c16="http://schemas.microsoft.com/office/drawing/2014/chart" uri="{C3380CC4-5D6E-409C-BE32-E72D297353CC}">
              <c16:uniqueId val="{00000012-0037-4490-A1E1-52B1F7EF7027}"/>
            </c:ext>
          </c:extLst>
        </c:ser>
        <c:dLbls>
          <c:showLegendKey val="0"/>
          <c:showVal val="0"/>
          <c:showCatName val="0"/>
          <c:showSerName val="0"/>
          <c:showPercent val="0"/>
          <c:showBubbleSize val="0"/>
        </c:dLbls>
        <c:axId val="2095619696"/>
        <c:axId val="2102449136"/>
      </c:scatterChart>
      <c:valAx>
        <c:axId val="2095619696"/>
        <c:scaling>
          <c:orientation val="minMax"/>
          <c:max val="14"/>
          <c:min val="1"/>
        </c:scaling>
        <c:delete val="0"/>
        <c:axPos val="b"/>
        <c:title>
          <c:tx>
            <c:rich>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en-US" sz="2000" b="1"/>
                  <a:t>Day</a:t>
                </a:r>
              </a:p>
            </c:rich>
          </c:tx>
          <c:layout>
            <c:manualLayout>
              <c:xMode val="edge"/>
              <c:yMode val="edge"/>
              <c:x val="0.45559774600543346"/>
              <c:y val="0.91012173516217976"/>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2449136"/>
        <c:crosses val="autoZero"/>
        <c:crossBetween val="midCat"/>
        <c:majorUnit val="1"/>
      </c:valAx>
      <c:valAx>
        <c:axId val="2102449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en-US" sz="2000" b="1"/>
                  <a:t># Days  PPE Supply Remaining </a:t>
                </a:r>
              </a:p>
            </c:rich>
          </c:tx>
          <c:layout>
            <c:manualLayout>
              <c:xMode val="edge"/>
              <c:yMode val="edge"/>
              <c:x val="1.8381049408297642E-2"/>
              <c:y val="0.3010053614412678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5619696"/>
        <c:crosses val="autoZero"/>
        <c:crossBetween val="midCat"/>
      </c:valAx>
      <c:spPr>
        <a:solidFill>
          <a:schemeClr val="bg1"/>
        </a:solidFill>
        <a:ln>
          <a:solidFill>
            <a:schemeClr val="accent2">
              <a:lumMod val="60000"/>
              <a:lumOff val="40000"/>
            </a:schemeClr>
          </a:solidFill>
        </a:ln>
        <a:effectLst/>
      </c:spPr>
    </c:plotArea>
    <c:legend>
      <c:legendPos val="r"/>
      <c:layout>
        <c:manualLayout>
          <c:xMode val="edge"/>
          <c:yMode val="edge"/>
          <c:x val="0.87148057973016535"/>
          <c:y val="8.7372721321131289E-2"/>
          <c:w val="0.1274896970115578"/>
          <c:h val="0.839770974915208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lumMod val="20000"/>
        <a:lumOff val="80000"/>
      </a:schemeClr>
    </a:solidFill>
    <a:ln w="31750" cap="flat" cmpd="sng" algn="ctr">
      <a:solidFill>
        <a:schemeClr val="accent2">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16</xdr:col>
      <xdr:colOff>45866</xdr:colOff>
      <xdr:row>35</xdr:row>
      <xdr:rowOff>109610</xdr:rowOff>
    </xdr:from>
    <xdr:to>
      <xdr:col>17</xdr:col>
      <xdr:colOff>16969</xdr:colOff>
      <xdr:row>38</xdr:row>
      <xdr:rowOff>74324</xdr:rowOff>
    </xdr:to>
    <xdr:sp macro="" textlink="">
      <xdr:nvSpPr>
        <xdr:cNvPr id="4" name="Arrow: Right 3">
          <a:extLst>
            <a:ext uri="{FF2B5EF4-FFF2-40B4-BE49-F238E27FC236}">
              <a16:creationId xmlns:a16="http://schemas.microsoft.com/office/drawing/2014/main" id="{67918742-6FAE-4777-808E-D47037BC1F85}"/>
            </a:ext>
          </a:extLst>
        </xdr:cNvPr>
        <xdr:cNvSpPr/>
      </xdr:nvSpPr>
      <xdr:spPr>
        <a:xfrm>
          <a:off x="19975097" y="6425418"/>
          <a:ext cx="982218" cy="49225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592997</xdr:colOff>
      <xdr:row>1</xdr:row>
      <xdr:rowOff>19594</xdr:rowOff>
    </xdr:from>
    <xdr:to>
      <xdr:col>29</xdr:col>
      <xdr:colOff>209276</xdr:colOff>
      <xdr:row>43</xdr:row>
      <xdr:rowOff>133894</xdr:rowOff>
    </xdr:to>
    <xdr:graphicFrame macro="">
      <xdr:nvGraphicFramePr>
        <xdr:cNvPr id="3" name="Chart 2">
          <a:extLst>
            <a:ext uri="{FF2B5EF4-FFF2-40B4-BE49-F238E27FC236}">
              <a16:creationId xmlns:a16="http://schemas.microsoft.com/office/drawing/2014/main" id="{67C60A45-14FD-464E-B6C5-652A5B090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326571</xdr:colOff>
      <xdr:row>10</xdr:row>
      <xdr:rowOff>5965</xdr:rowOff>
    </xdr:from>
    <xdr:to>
      <xdr:col>28</xdr:col>
      <xdr:colOff>555171</xdr:colOff>
      <xdr:row>52</xdr:row>
      <xdr:rowOff>116455</xdr:rowOff>
    </xdr:to>
    <xdr:graphicFrame macro="">
      <xdr:nvGraphicFramePr>
        <xdr:cNvPr id="3" name="Chart 2">
          <a:extLst>
            <a:ext uri="{FF2B5EF4-FFF2-40B4-BE49-F238E27FC236}">
              <a16:creationId xmlns:a16="http://schemas.microsoft.com/office/drawing/2014/main" id="{981B68D5-2C38-48E7-8548-9CA322BBA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F3951-B30A-46A0-A4D5-BFF4F44CF01A}">
  <sheetPr>
    <tabColor rgb="FFFFFF00"/>
  </sheetPr>
  <dimension ref="B1:AB46"/>
  <sheetViews>
    <sheetView tabSelected="1" zoomScale="70" zoomScaleNormal="70" workbookViewId="0">
      <selection activeCell="C40" sqref="C40"/>
    </sheetView>
  </sheetViews>
  <sheetFormatPr defaultColWidth="8.88671875" defaultRowHeight="14.4" x14ac:dyDescent="0.3"/>
  <cols>
    <col min="1" max="1" width="8.88671875" style="66"/>
    <col min="2" max="3" width="18" style="66" customWidth="1"/>
    <col min="4" max="4" width="13.5546875" style="66" customWidth="1"/>
    <col min="5" max="5" width="19.109375" style="66" customWidth="1"/>
    <col min="6" max="6" width="14.77734375" style="66" customWidth="1"/>
    <col min="7" max="7" width="14.5546875" style="66" customWidth="1"/>
    <col min="8" max="17" width="16" style="66" customWidth="1"/>
    <col min="18" max="18" width="14.77734375" style="66" customWidth="1"/>
    <col min="19" max="19" width="13.77734375" style="66" customWidth="1"/>
    <col min="20" max="20" width="12.21875" style="66" customWidth="1"/>
    <col min="21" max="21" width="17.44140625" style="66" customWidth="1"/>
    <col min="22" max="22" width="8.77734375" style="66" customWidth="1"/>
    <col min="23" max="28" width="8.77734375" style="66" hidden="1" customWidth="1"/>
    <col min="29" max="36" width="0" style="66" hidden="1" customWidth="1"/>
    <col min="37" max="16384" width="8.88671875" style="66"/>
  </cols>
  <sheetData>
    <row r="1" spans="2:28" x14ac:dyDescent="0.3">
      <c r="B1" s="140" t="s">
        <v>83</v>
      </c>
      <c r="C1" s="141"/>
      <c r="D1" s="141"/>
      <c r="E1" s="141"/>
      <c r="F1" s="141"/>
      <c r="G1" s="141"/>
      <c r="H1" s="141"/>
      <c r="I1" s="141"/>
      <c r="J1" s="141"/>
      <c r="K1" s="141"/>
      <c r="L1" s="141"/>
      <c r="M1" s="141"/>
      <c r="N1" s="141"/>
      <c r="O1" s="141"/>
      <c r="P1" s="142"/>
      <c r="Q1" s="65"/>
      <c r="R1" s="65"/>
      <c r="S1" s="65"/>
      <c r="T1" s="65"/>
      <c r="U1" s="65"/>
    </row>
    <row r="2" spans="2:28" ht="15" thickBot="1" x14ac:dyDescent="0.35">
      <c r="B2" s="143"/>
      <c r="C2" s="144"/>
      <c r="D2" s="144"/>
      <c r="E2" s="144"/>
      <c r="F2" s="144"/>
      <c r="G2" s="144"/>
      <c r="H2" s="144"/>
      <c r="I2" s="144"/>
      <c r="J2" s="144"/>
      <c r="K2" s="144"/>
      <c r="L2" s="144"/>
      <c r="M2" s="144"/>
      <c r="N2" s="144"/>
      <c r="O2" s="144"/>
      <c r="P2" s="145"/>
      <c r="Q2" s="67"/>
      <c r="R2" s="67"/>
      <c r="S2" s="67"/>
      <c r="T2" s="67"/>
      <c r="U2" s="67"/>
    </row>
    <row r="3" spans="2:28" ht="15" thickBot="1" x14ac:dyDescent="0.35">
      <c r="B3" s="68"/>
      <c r="C3" s="69"/>
      <c r="D3" s="69"/>
      <c r="E3" s="69"/>
      <c r="F3" s="69"/>
      <c r="G3" s="69"/>
      <c r="H3" s="69"/>
      <c r="I3" s="69"/>
      <c r="J3" s="69"/>
      <c r="K3" s="69"/>
      <c r="L3" s="69"/>
      <c r="M3" s="69"/>
      <c r="N3" s="69"/>
      <c r="O3" s="69"/>
      <c r="P3" s="69"/>
      <c r="Q3" s="67"/>
      <c r="R3" s="67"/>
      <c r="S3" s="67"/>
      <c r="T3" s="67"/>
      <c r="U3" s="67"/>
    </row>
    <row r="4" spans="2:28" ht="21" x14ac:dyDescent="0.4">
      <c r="B4" s="70" t="s">
        <v>15</v>
      </c>
      <c r="C4" s="71"/>
      <c r="D4" s="71"/>
      <c r="E4" s="71"/>
      <c r="F4" s="71"/>
      <c r="G4" s="71"/>
      <c r="H4" s="71"/>
      <c r="I4" s="71"/>
      <c r="J4" s="71"/>
      <c r="K4" s="71"/>
      <c r="L4" s="71"/>
      <c r="M4" s="71"/>
      <c r="N4" s="71"/>
      <c r="O4" s="71"/>
      <c r="P4" s="72"/>
      <c r="Q4" s="67"/>
      <c r="R4" s="67"/>
      <c r="S4" s="67"/>
      <c r="T4" s="67"/>
      <c r="U4" s="67"/>
      <c r="V4" s="67"/>
      <c r="W4" s="67"/>
      <c r="X4" s="67"/>
      <c r="Y4" s="67"/>
      <c r="Z4" s="67"/>
      <c r="AA4" s="67"/>
      <c r="AB4" s="67"/>
    </row>
    <row r="5" spans="2:28" ht="6" customHeight="1" x14ac:dyDescent="0.3">
      <c r="B5" s="73"/>
      <c r="C5" s="69"/>
      <c r="D5" s="69"/>
      <c r="E5" s="69"/>
      <c r="F5" s="69"/>
      <c r="G5" s="69"/>
      <c r="H5" s="69"/>
      <c r="I5" s="69"/>
      <c r="J5" s="69"/>
      <c r="K5" s="69"/>
      <c r="L5" s="69"/>
      <c r="M5" s="69"/>
      <c r="N5" s="69"/>
      <c r="O5" s="69"/>
      <c r="P5" s="74"/>
      <c r="Q5" s="67"/>
      <c r="R5" s="67"/>
      <c r="S5" s="67"/>
      <c r="T5" s="67"/>
      <c r="U5" s="67"/>
      <c r="V5" s="67"/>
      <c r="W5" s="67"/>
      <c r="X5" s="67"/>
      <c r="Y5" s="67"/>
      <c r="Z5" s="67"/>
      <c r="AA5" s="67"/>
      <c r="AB5" s="67"/>
    </row>
    <row r="6" spans="2:28" ht="18" x14ac:dyDescent="0.35">
      <c r="B6" s="75" t="s">
        <v>80</v>
      </c>
      <c r="C6" s="76"/>
      <c r="D6" s="69"/>
      <c r="E6" s="69"/>
      <c r="F6" s="69"/>
      <c r="G6" s="69"/>
      <c r="H6" s="69"/>
      <c r="I6" s="69"/>
      <c r="J6" s="69"/>
      <c r="K6" s="69"/>
      <c r="L6" s="69"/>
      <c r="M6" s="69"/>
      <c r="N6" s="69"/>
      <c r="O6" s="69"/>
      <c r="P6" s="74"/>
      <c r="Q6" s="67"/>
      <c r="R6" s="67"/>
      <c r="S6" s="67"/>
      <c r="T6" s="67"/>
      <c r="U6" s="67"/>
      <c r="V6" s="67"/>
      <c r="W6" s="67"/>
      <c r="X6" s="67"/>
      <c r="Y6" s="67"/>
      <c r="Z6" s="67"/>
      <c r="AA6" s="67"/>
      <c r="AB6" s="67"/>
    </row>
    <row r="7" spans="2:28" ht="18" x14ac:dyDescent="0.35">
      <c r="B7" s="75" t="s">
        <v>61</v>
      </c>
      <c r="C7" s="76"/>
      <c r="D7" s="69"/>
      <c r="E7" s="69"/>
      <c r="F7" s="69"/>
      <c r="G7" s="69"/>
      <c r="H7" s="69"/>
      <c r="I7" s="69"/>
      <c r="J7" s="69"/>
      <c r="K7" s="69"/>
      <c r="L7" s="69"/>
      <c r="M7" s="69"/>
      <c r="N7" s="69"/>
      <c r="O7" s="69"/>
      <c r="P7" s="74"/>
      <c r="Q7" s="67"/>
      <c r="R7" s="67"/>
      <c r="S7" s="67"/>
      <c r="T7" s="67"/>
      <c r="U7" s="67"/>
      <c r="V7" s="67"/>
      <c r="W7" s="67"/>
      <c r="X7" s="67"/>
      <c r="Y7" s="67"/>
      <c r="Z7" s="67"/>
      <c r="AA7" s="67"/>
      <c r="AB7" s="67"/>
    </row>
    <row r="8" spans="2:28" ht="18" x14ac:dyDescent="0.35">
      <c r="B8" s="75" t="s">
        <v>62</v>
      </c>
      <c r="C8" s="76"/>
      <c r="D8" s="69"/>
      <c r="E8" s="69"/>
      <c r="F8" s="69"/>
      <c r="G8" s="69"/>
      <c r="H8" s="69"/>
      <c r="I8" s="69"/>
      <c r="J8" s="69"/>
      <c r="K8" s="69"/>
      <c r="L8" s="69"/>
      <c r="M8" s="69"/>
      <c r="N8" s="69"/>
      <c r="O8" s="69"/>
      <c r="P8" s="74"/>
      <c r="Q8" s="67"/>
      <c r="R8" s="67"/>
      <c r="S8" s="67"/>
      <c r="T8" s="67"/>
      <c r="U8" s="67"/>
      <c r="V8" s="67"/>
      <c r="W8" s="67"/>
      <c r="X8" s="67"/>
      <c r="Y8" s="67"/>
      <c r="Z8" s="67"/>
      <c r="AA8" s="67"/>
      <c r="AB8" s="67"/>
    </row>
    <row r="9" spans="2:28" ht="18" x14ac:dyDescent="0.35">
      <c r="B9" s="75" t="s">
        <v>63</v>
      </c>
      <c r="C9" s="76"/>
      <c r="D9" s="69"/>
      <c r="E9" s="69"/>
      <c r="F9" s="69"/>
      <c r="G9" s="69"/>
      <c r="H9" s="69"/>
      <c r="I9" s="69"/>
      <c r="J9" s="69"/>
      <c r="K9" s="69"/>
      <c r="L9" s="69"/>
      <c r="M9" s="69"/>
      <c r="N9" s="69"/>
      <c r="O9" s="69"/>
      <c r="P9" s="74"/>
      <c r="Q9" s="67"/>
      <c r="R9" s="67"/>
      <c r="S9" s="67"/>
      <c r="T9" s="67"/>
      <c r="U9" s="67"/>
      <c r="V9" s="67"/>
      <c r="W9" s="67"/>
      <c r="X9" s="67"/>
      <c r="Y9" s="67"/>
      <c r="Z9" s="67"/>
      <c r="AA9" s="67"/>
      <c r="AB9" s="67"/>
    </row>
    <row r="10" spans="2:28" ht="18" x14ac:dyDescent="0.35">
      <c r="B10" s="75" t="s">
        <v>64</v>
      </c>
      <c r="C10" s="76"/>
      <c r="D10" s="69"/>
      <c r="E10" s="69"/>
      <c r="F10" s="69"/>
      <c r="G10" s="69"/>
      <c r="H10" s="69"/>
      <c r="I10" s="69"/>
      <c r="J10" s="69"/>
      <c r="K10" s="69"/>
      <c r="L10" s="69"/>
      <c r="M10" s="69"/>
      <c r="N10" s="69"/>
      <c r="O10" s="69"/>
      <c r="P10" s="74"/>
      <c r="Q10" s="67"/>
      <c r="R10" s="67"/>
      <c r="S10" s="67"/>
      <c r="T10" s="67"/>
      <c r="U10" s="67"/>
      <c r="V10" s="67"/>
      <c r="W10" s="67"/>
      <c r="X10" s="67"/>
      <c r="Y10" s="67"/>
      <c r="Z10" s="67"/>
      <c r="AA10" s="67"/>
      <c r="AB10" s="67"/>
    </row>
    <row r="11" spans="2:28" ht="18" x14ac:dyDescent="0.35">
      <c r="B11" s="75" t="s">
        <v>65</v>
      </c>
      <c r="C11" s="76"/>
      <c r="D11" s="69"/>
      <c r="E11" s="69"/>
      <c r="F11" s="69"/>
      <c r="G11" s="69"/>
      <c r="H11" s="69"/>
      <c r="I11" s="69"/>
      <c r="J11" s="69"/>
      <c r="K11" s="69"/>
      <c r="L11" s="69"/>
      <c r="M11" s="69"/>
      <c r="N11" s="69"/>
      <c r="O11" s="69"/>
      <c r="P11" s="74"/>
      <c r="Q11" s="67"/>
      <c r="R11" s="67"/>
      <c r="S11" s="67"/>
      <c r="T11" s="67"/>
      <c r="U11" s="67"/>
      <c r="V11" s="67"/>
      <c r="W11" s="67"/>
      <c r="X11" s="67"/>
      <c r="Y11" s="67"/>
      <c r="Z11" s="67"/>
      <c r="AA11" s="67"/>
      <c r="AB11" s="67"/>
    </row>
    <row r="12" spans="2:28" ht="18" x14ac:dyDescent="0.35">
      <c r="B12" s="75" t="s">
        <v>66</v>
      </c>
      <c r="C12" s="76"/>
      <c r="D12" s="69"/>
      <c r="E12" s="69"/>
      <c r="F12" s="69"/>
      <c r="G12" s="69"/>
      <c r="H12" s="69"/>
      <c r="I12" s="69"/>
      <c r="J12" s="69"/>
      <c r="K12" s="69"/>
      <c r="L12" s="69"/>
      <c r="M12" s="69"/>
      <c r="N12" s="69"/>
      <c r="O12" s="69"/>
      <c r="P12" s="74"/>
      <c r="Q12" s="67"/>
      <c r="R12" s="67"/>
      <c r="S12" s="67"/>
      <c r="T12" s="67"/>
      <c r="U12" s="67"/>
      <c r="V12" s="67"/>
      <c r="W12" s="67"/>
      <c r="X12" s="67"/>
      <c r="Y12" s="67"/>
      <c r="Z12" s="67"/>
      <c r="AA12" s="67"/>
      <c r="AB12" s="67"/>
    </row>
    <row r="13" spans="2:28" ht="18" x14ac:dyDescent="0.35">
      <c r="B13" s="75" t="s">
        <v>67</v>
      </c>
      <c r="C13" s="76"/>
      <c r="D13" s="69"/>
      <c r="E13" s="69"/>
      <c r="F13" s="69"/>
      <c r="G13" s="69"/>
      <c r="H13" s="69"/>
      <c r="I13" s="69"/>
      <c r="J13" s="69"/>
      <c r="K13" s="69"/>
      <c r="L13" s="69"/>
      <c r="M13" s="69"/>
      <c r="N13" s="69"/>
      <c r="O13" s="69"/>
      <c r="P13" s="74"/>
      <c r="Q13" s="67"/>
      <c r="R13" s="67"/>
      <c r="S13" s="67"/>
      <c r="T13" s="67"/>
      <c r="U13" s="67"/>
      <c r="V13" s="67"/>
      <c r="W13" s="67"/>
      <c r="X13" s="67"/>
      <c r="Y13" s="67"/>
      <c r="Z13" s="67"/>
      <c r="AA13" s="67"/>
      <c r="AB13" s="67"/>
    </row>
    <row r="14" spans="2:28" ht="18" x14ac:dyDescent="0.35">
      <c r="B14" s="75" t="s">
        <v>68</v>
      </c>
      <c r="C14" s="76"/>
      <c r="D14" s="69"/>
      <c r="E14" s="69"/>
      <c r="F14" s="69"/>
      <c r="G14" s="69"/>
      <c r="H14" s="69"/>
      <c r="I14" s="69"/>
      <c r="J14" s="69"/>
      <c r="K14" s="69"/>
      <c r="L14" s="69"/>
      <c r="M14" s="69"/>
      <c r="N14" s="69"/>
      <c r="O14" s="69"/>
      <c r="P14" s="74"/>
      <c r="Q14" s="67"/>
      <c r="R14" s="67"/>
      <c r="S14" s="67"/>
      <c r="T14" s="67"/>
      <c r="U14" s="67"/>
      <c r="V14" s="67"/>
      <c r="W14" s="67"/>
      <c r="X14" s="67"/>
      <c r="Y14" s="67"/>
      <c r="Z14" s="67"/>
      <c r="AA14" s="67"/>
      <c r="AB14" s="67"/>
    </row>
    <row r="15" spans="2:28" ht="18" x14ac:dyDescent="0.35">
      <c r="B15" s="75" t="s">
        <v>69</v>
      </c>
      <c r="C15" s="76"/>
      <c r="D15" s="69"/>
      <c r="E15" s="69"/>
      <c r="F15" s="69"/>
      <c r="G15" s="69"/>
      <c r="H15" s="69"/>
      <c r="I15" s="69"/>
      <c r="J15" s="69"/>
      <c r="K15" s="69"/>
      <c r="L15" s="69"/>
      <c r="M15" s="69"/>
      <c r="N15" s="69"/>
      <c r="O15" s="69"/>
      <c r="P15" s="74"/>
      <c r="Q15" s="67"/>
      <c r="R15" s="67"/>
      <c r="S15" s="67"/>
      <c r="T15" s="67"/>
      <c r="U15" s="67"/>
      <c r="V15" s="67"/>
      <c r="W15" s="67"/>
      <c r="X15" s="67"/>
      <c r="Y15" s="67"/>
      <c r="Z15" s="67"/>
      <c r="AA15" s="67"/>
      <c r="AB15" s="67"/>
    </row>
    <row r="16" spans="2:28" ht="18" x14ac:dyDescent="0.35">
      <c r="B16" s="75" t="s">
        <v>81</v>
      </c>
      <c r="C16" s="76"/>
      <c r="D16" s="69"/>
      <c r="E16" s="69"/>
      <c r="F16" s="69"/>
      <c r="G16" s="69"/>
      <c r="H16" s="69"/>
      <c r="I16" s="69"/>
      <c r="J16" s="69"/>
      <c r="K16" s="69"/>
      <c r="L16" s="69"/>
      <c r="M16" s="69"/>
      <c r="N16" s="69"/>
      <c r="O16" s="69"/>
      <c r="P16" s="74"/>
      <c r="Q16" s="67"/>
      <c r="R16" s="67"/>
      <c r="S16" s="67"/>
      <c r="T16" s="67"/>
      <c r="U16" s="67"/>
      <c r="V16" s="67"/>
      <c r="W16" s="67"/>
      <c r="X16" s="67"/>
      <c r="Y16" s="67"/>
      <c r="Z16" s="67"/>
      <c r="AA16" s="67"/>
      <c r="AB16" s="67"/>
    </row>
    <row r="17" spans="2:28" ht="18" x14ac:dyDescent="0.35">
      <c r="B17" s="75" t="s">
        <v>70</v>
      </c>
      <c r="C17" s="76"/>
      <c r="D17" s="69"/>
      <c r="E17" s="69"/>
      <c r="F17" s="69"/>
      <c r="G17" s="69"/>
      <c r="H17" s="69"/>
      <c r="I17" s="69"/>
      <c r="J17" s="69"/>
      <c r="K17" s="69"/>
      <c r="L17" s="69"/>
      <c r="M17" s="69"/>
      <c r="N17" s="69"/>
      <c r="O17" s="69"/>
      <c r="P17" s="74"/>
      <c r="Q17" s="67"/>
      <c r="R17" s="67"/>
      <c r="S17" s="67"/>
      <c r="T17" s="67"/>
      <c r="U17" s="67"/>
      <c r="V17" s="67"/>
      <c r="W17" s="67"/>
      <c r="X17" s="67"/>
      <c r="Y17" s="67"/>
      <c r="Z17" s="67"/>
      <c r="AA17" s="67"/>
      <c r="AB17" s="67"/>
    </row>
    <row r="18" spans="2:28" ht="18" x14ac:dyDescent="0.35">
      <c r="B18" s="75" t="s">
        <v>71</v>
      </c>
      <c r="C18" s="76"/>
      <c r="D18" s="69"/>
      <c r="E18" s="69"/>
      <c r="F18" s="69"/>
      <c r="G18" s="69"/>
      <c r="H18" s="69"/>
      <c r="I18" s="69"/>
      <c r="J18" s="69"/>
      <c r="K18" s="69"/>
      <c r="L18" s="69"/>
      <c r="M18" s="69"/>
      <c r="N18" s="69"/>
      <c r="O18" s="69"/>
      <c r="P18" s="74"/>
      <c r="Q18" s="67"/>
      <c r="R18" s="67"/>
      <c r="S18" s="67"/>
      <c r="T18" s="67"/>
      <c r="U18" s="67"/>
      <c r="V18" s="67"/>
      <c r="W18" s="67"/>
      <c r="X18" s="67"/>
      <c r="Y18" s="67"/>
      <c r="Z18" s="67"/>
      <c r="AA18" s="67"/>
      <c r="AB18" s="67"/>
    </row>
    <row r="19" spans="2:28" ht="18" x14ac:dyDescent="0.35">
      <c r="B19" s="75" t="s">
        <v>72</v>
      </c>
      <c r="C19" s="76"/>
      <c r="D19" s="69"/>
      <c r="E19" s="69"/>
      <c r="F19" s="69"/>
      <c r="G19" s="69"/>
      <c r="H19" s="69"/>
      <c r="I19" s="69"/>
      <c r="J19" s="69"/>
      <c r="K19" s="69"/>
      <c r="L19" s="69"/>
      <c r="M19" s="69"/>
      <c r="N19" s="69"/>
      <c r="O19" s="69"/>
      <c r="P19" s="74"/>
      <c r="Q19" s="67"/>
      <c r="R19" s="67"/>
      <c r="S19" s="67"/>
      <c r="T19" s="67"/>
      <c r="U19" s="67"/>
      <c r="V19" s="67"/>
      <c r="W19" s="67"/>
      <c r="X19" s="67"/>
      <c r="Y19" s="67"/>
      <c r="Z19" s="67"/>
      <c r="AA19" s="67"/>
      <c r="AB19" s="67"/>
    </row>
    <row r="20" spans="2:28" ht="7.2" customHeight="1" x14ac:dyDescent="0.35">
      <c r="B20" s="75"/>
      <c r="C20" s="76"/>
      <c r="D20" s="69"/>
      <c r="E20" s="69"/>
      <c r="F20" s="69"/>
      <c r="G20" s="69"/>
      <c r="H20" s="69"/>
      <c r="I20" s="69"/>
      <c r="J20" s="69"/>
      <c r="K20" s="69"/>
      <c r="L20" s="69"/>
      <c r="M20" s="69"/>
      <c r="N20" s="69"/>
      <c r="O20" s="69"/>
      <c r="P20" s="74"/>
      <c r="Q20" s="67"/>
      <c r="R20" s="67"/>
      <c r="S20" s="67"/>
      <c r="T20" s="67"/>
      <c r="U20" s="67"/>
      <c r="V20" s="67"/>
      <c r="W20" s="67"/>
      <c r="X20" s="67"/>
      <c r="Y20" s="67"/>
      <c r="Z20" s="67"/>
      <c r="AA20" s="67"/>
      <c r="AB20" s="67"/>
    </row>
    <row r="21" spans="2:28" ht="18" x14ac:dyDescent="0.35">
      <c r="B21" s="77" t="s">
        <v>29</v>
      </c>
      <c r="C21" s="78"/>
      <c r="D21" s="68"/>
      <c r="E21" s="68"/>
      <c r="F21" s="68"/>
      <c r="G21" s="68"/>
      <c r="H21" s="68"/>
      <c r="I21" s="69"/>
      <c r="J21" s="69"/>
      <c r="K21" s="69"/>
      <c r="L21" s="69"/>
      <c r="M21" s="69"/>
      <c r="N21" s="69"/>
      <c r="O21" s="69"/>
      <c r="P21" s="74"/>
      <c r="Q21" s="67"/>
      <c r="R21" s="67"/>
      <c r="S21" s="67"/>
      <c r="T21" s="67"/>
      <c r="U21" s="67"/>
      <c r="V21" s="67"/>
      <c r="W21" s="67"/>
      <c r="X21" s="67"/>
      <c r="Y21" s="67"/>
      <c r="Z21" s="67"/>
      <c r="AA21" s="67"/>
      <c r="AB21" s="67"/>
    </row>
    <row r="22" spans="2:28" ht="18" x14ac:dyDescent="0.35">
      <c r="B22" s="77" t="s">
        <v>74</v>
      </c>
      <c r="C22" s="76"/>
      <c r="D22" s="69"/>
      <c r="E22" s="69"/>
      <c r="F22" s="69"/>
      <c r="G22" s="69"/>
      <c r="H22" s="69"/>
      <c r="I22" s="69"/>
      <c r="J22" s="69"/>
      <c r="K22" s="69"/>
      <c r="L22" s="69"/>
      <c r="M22" s="69"/>
      <c r="N22" s="69"/>
      <c r="O22" s="69"/>
      <c r="P22" s="74"/>
      <c r="Q22" s="67"/>
      <c r="R22" s="67"/>
      <c r="S22" s="67"/>
      <c r="T22" s="67"/>
      <c r="U22" s="67"/>
      <c r="V22" s="67"/>
      <c r="W22" s="67"/>
      <c r="X22" s="67"/>
      <c r="Y22" s="67"/>
      <c r="Z22" s="67"/>
      <c r="AA22" s="67"/>
      <c r="AB22" s="67"/>
    </row>
    <row r="23" spans="2:28" ht="18" x14ac:dyDescent="0.35">
      <c r="B23" s="75" t="s">
        <v>73</v>
      </c>
      <c r="C23" s="76"/>
      <c r="D23" s="69"/>
      <c r="E23" s="69"/>
      <c r="F23" s="69"/>
      <c r="G23" s="69"/>
      <c r="H23" s="69"/>
      <c r="I23" s="69"/>
      <c r="J23" s="69"/>
      <c r="K23" s="69"/>
      <c r="L23" s="69"/>
      <c r="M23" s="69"/>
      <c r="N23" s="69"/>
      <c r="O23" s="69"/>
      <c r="P23" s="74"/>
      <c r="Q23" s="67"/>
      <c r="R23" s="67"/>
      <c r="S23" s="67"/>
      <c r="T23" s="67"/>
      <c r="U23" s="67"/>
      <c r="V23" s="67"/>
      <c r="W23" s="67"/>
      <c r="X23" s="67"/>
      <c r="Y23" s="67"/>
      <c r="Z23" s="67"/>
      <c r="AA23" s="67"/>
      <c r="AB23" s="67"/>
    </row>
    <row r="24" spans="2:28" ht="18.600000000000001" thickBot="1" x14ac:dyDescent="0.4">
      <c r="B24" s="79" t="s">
        <v>82</v>
      </c>
      <c r="C24" s="80"/>
      <c r="D24" s="81"/>
      <c r="E24" s="81"/>
      <c r="F24" s="81"/>
      <c r="G24" s="81"/>
      <c r="H24" s="81"/>
      <c r="I24" s="81"/>
      <c r="J24" s="81"/>
      <c r="K24" s="81"/>
      <c r="L24" s="81"/>
      <c r="M24" s="81"/>
      <c r="N24" s="81"/>
      <c r="O24" s="81"/>
      <c r="P24" s="82"/>
      <c r="Q24" s="67"/>
      <c r="R24" s="67"/>
      <c r="S24" s="67"/>
      <c r="T24" s="67"/>
      <c r="U24" s="67"/>
      <c r="V24" s="67"/>
      <c r="W24" s="67"/>
      <c r="X24" s="67"/>
      <c r="Y24" s="67"/>
      <c r="Z24" s="67"/>
      <c r="AA24" s="67"/>
      <c r="AB24" s="67"/>
    </row>
    <row r="26" spans="2:28" x14ac:dyDescent="0.3">
      <c r="B26" s="146" t="s">
        <v>75</v>
      </c>
      <c r="C26" s="146"/>
      <c r="D26" s="83"/>
      <c r="E26" s="147" t="s">
        <v>76</v>
      </c>
    </row>
    <row r="27" spans="2:28" ht="15" thickBot="1" x14ac:dyDescent="0.35">
      <c r="B27" s="84" t="s">
        <v>24</v>
      </c>
      <c r="C27" s="84" t="s">
        <v>25</v>
      </c>
      <c r="D27" s="85"/>
      <c r="E27" s="147"/>
    </row>
    <row r="28" spans="2:28" ht="15" thickBot="1" x14ac:dyDescent="0.35">
      <c r="B28" s="86" t="s">
        <v>3</v>
      </c>
      <c r="C28" s="87" t="s">
        <v>58</v>
      </c>
      <c r="D28" s="67"/>
      <c r="E28" s="50">
        <v>43922</v>
      </c>
    </row>
    <row r="29" spans="2:28" x14ac:dyDescent="0.3">
      <c r="B29" s="88" t="s">
        <v>3</v>
      </c>
      <c r="C29" s="89" t="s">
        <v>59</v>
      </c>
      <c r="D29" s="67"/>
    </row>
    <row r="30" spans="2:28" x14ac:dyDescent="0.3">
      <c r="B30" s="88" t="s">
        <v>4</v>
      </c>
      <c r="C30" s="89" t="s">
        <v>60</v>
      </c>
      <c r="D30" s="67"/>
    </row>
    <row r="31" spans="2:28" x14ac:dyDescent="0.3">
      <c r="B31" s="88" t="s">
        <v>5</v>
      </c>
      <c r="C31" s="89" t="s">
        <v>0</v>
      </c>
      <c r="D31" s="67"/>
    </row>
    <row r="32" spans="2:28" x14ac:dyDescent="0.3">
      <c r="B32" s="88" t="s">
        <v>5</v>
      </c>
      <c r="C32" s="89" t="s">
        <v>1</v>
      </c>
      <c r="D32" s="67"/>
    </row>
    <row r="33" spans="2:4" x14ac:dyDescent="0.3">
      <c r="B33" s="88" t="s">
        <v>5</v>
      </c>
      <c r="C33" s="89" t="s">
        <v>2</v>
      </c>
      <c r="D33" s="67"/>
    </row>
    <row r="34" spans="2:4" x14ac:dyDescent="0.3">
      <c r="B34" s="88" t="s">
        <v>5</v>
      </c>
      <c r="C34" s="89" t="s">
        <v>57</v>
      </c>
      <c r="D34" s="67"/>
    </row>
    <row r="35" spans="2:4" x14ac:dyDescent="0.3">
      <c r="B35" s="88" t="s">
        <v>7</v>
      </c>
      <c r="C35" s="89" t="s">
        <v>27</v>
      </c>
      <c r="D35" s="67"/>
    </row>
    <row r="36" spans="2:4" x14ac:dyDescent="0.3">
      <c r="B36" s="88" t="s">
        <v>7</v>
      </c>
      <c r="C36" s="89" t="s">
        <v>28</v>
      </c>
      <c r="D36" s="67"/>
    </row>
    <row r="37" spans="2:4" x14ac:dyDescent="0.3">
      <c r="B37" s="88" t="s">
        <v>7</v>
      </c>
      <c r="C37" s="89" t="s">
        <v>26</v>
      </c>
      <c r="D37" s="67"/>
    </row>
    <row r="38" spans="2:4" x14ac:dyDescent="0.3">
      <c r="B38" s="88" t="s">
        <v>6</v>
      </c>
      <c r="C38" s="89" t="s">
        <v>60</v>
      </c>
      <c r="D38" s="67"/>
    </row>
    <row r="39" spans="2:4" x14ac:dyDescent="0.3">
      <c r="B39" s="88" t="s">
        <v>49</v>
      </c>
      <c r="C39" s="89" t="s">
        <v>60</v>
      </c>
      <c r="D39" s="67"/>
    </row>
    <row r="40" spans="2:4" x14ac:dyDescent="0.3">
      <c r="B40" s="88" t="s">
        <v>50</v>
      </c>
      <c r="C40" s="89" t="s">
        <v>60</v>
      </c>
      <c r="D40" s="67"/>
    </row>
    <row r="41" spans="2:4" x14ac:dyDescent="0.3">
      <c r="B41" s="88" t="s">
        <v>51</v>
      </c>
      <c r="C41" s="89" t="s">
        <v>60</v>
      </c>
      <c r="D41" s="67"/>
    </row>
    <row r="42" spans="2:4" x14ac:dyDescent="0.3">
      <c r="B42" s="88" t="s">
        <v>52</v>
      </c>
      <c r="C42" s="89" t="s">
        <v>60</v>
      </c>
      <c r="D42" s="67"/>
    </row>
    <row r="43" spans="2:4" x14ac:dyDescent="0.3">
      <c r="B43" s="88" t="s">
        <v>53</v>
      </c>
      <c r="C43" s="89" t="s">
        <v>60</v>
      </c>
      <c r="D43" s="67"/>
    </row>
    <row r="44" spans="2:4" x14ac:dyDescent="0.3">
      <c r="B44" s="88" t="s">
        <v>54</v>
      </c>
      <c r="C44" s="89" t="s">
        <v>60</v>
      </c>
      <c r="D44" s="67"/>
    </row>
    <row r="45" spans="2:4" x14ac:dyDescent="0.3">
      <c r="B45" s="88" t="s">
        <v>55</v>
      </c>
      <c r="C45" s="89" t="s">
        <v>60</v>
      </c>
      <c r="D45" s="67"/>
    </row>
    <row r="46" spans="2:4" ht="15" thickBot="1" x14ac:dyDescent="0.35">
      <c r="B46" s="90" t="s">
        <v>56</v>
      </c>
      <c r="C46" s="91" t="s">
        <v>60</v>
      </c>
      <c r="D46" s="67"/>
    </row>
  </sheetData>
  <sheetProtection sheet="1" objects="1" scenarios="1" selectLockedCells="1"/>
  <mergeCells count="3">
    <mergeCell ref="B1:P2"/>
    <mergeCell ref="B26:C26"/>
    <mergeCell ref="E26:E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N78"/>
  <sheetViews>
    <sheetView zoomScale="65" zoomScaleNormal="65" workbookViewId="0">
      <selection activeCell="E16" sqref="E16"/>
    </sheetView>
  </sheetViews>
  <sheetFormatPr defaultColWidth="8.88671875" defaultRowHeight="14.4" x14ac:dyDescent="0.3"/>
  <cols>
    <col min="1" max="2" width="18.109375" style="66" customWidth="1"/>
    <col min="3" max="16" width="17.88671875" style="66" customWidth="1"/>
    <col min="17" max="17" width="14.77734375" style="66" customWidth="1"/>
    <col min="18" max="20" width="18.21875" style="66" customWidth="1"/>
    <col min="21" max="21" width="14.21875" style="66" customWidth="1"/>
    <col min="22" max="22" width="16.44140625" style="66" customWidth="1"/>
    <col min="23" max="35" width="8.33203125" style="66" customWidth="1"/>
    <col min="36" max="37" width="8.88671875" style="66"/>
    <col min="38" max="38" width="17.88671875" style="66" bestFit="1" customWidth="1"/>
    <col min="39" max="50" width="8.88671875" style="66"/>
    <col min="51" max="51" width="14" style="66" bestFit="1" customWidth="1"/>
    <col min="52" max="16384" width="8.88671875" style="66"/>
  </cols>
  <sheetData>
    <row r="1" spans="1:66" ht="15" thickBot="1" x14ac:dyDescent="0.35"/>
    <row r="2" spans="1:66" s="120" customFormat="1" x14ac:dyDescent="0.3">
      <c r="A2" s="154" t="s">
        <v>20</v>
      </c>
      <c r="B2" s="155"/>
      <c r="C2" s="174" t="s">
        <v>23</v>
      </c>
      <c r="D2" s="175"/>
      <c r="E2" s="175"/>
      <c r="F2" s="175"/>
      <c r="G2" s="175"/>
      <c r="H2" s="175"/>
      <c r="I2" s="175"/>
      <c r="J2" s="175"/>
      <c r="K2" s="175"/>
      <c r="L2" s="175"/>
      <c r="M2" s="175"/>
      <c r="N2" s="175"/>
      <c r="O2" s="175"/>
      <c r="P2" s="176"/>
      <c r="Q2" s="67"/>
      <c r="R2" s="67"/>
      <c r="S2" s="67"/>
      <c r="T2" s="67"/>
      <c r="U2" s="67"/>
      <c r="V2" s="67"/>
      <c r="W2" s="67"/>
      <c r="X2" s="67"/>
      <c r="Y2" s="67"/>
      <c r="Z2" s="67"/>
      <c r="AA2" s="67"/>
    </row>
    <row r="3" spans="1:66" ht="15" thickBot="1" x14ac:dyDescent="0.35">
      <c r="A3" s="156"/>
      <c r="B3" s="157"/>
      <c r="C3" s="177"/>
      <c r="D3" s="178"/>
      <c r="E3" s="178"/>
      <c r="F3" s="178"/>
      <c r="G3" s="178"/>
      <c r="H3" s="178"/>
      <c r="I3" s="178"/>
      <c r="J3" s="178"/>
      <c r="K3" s="178"/>
      <c r="L3" s="178"/>
      <c r="M3" s="178"/>
      <c r="N3" s="178"/>
      <c r="O3" s="178"/>
      <c r="P3" s="179"/>
      <c r="U3" s="65"/>
      <c r="V3" s="65"/>
    </row>
    <row r="4" spans="1:66" s="121" customFormat="1" x14ac:dyDescent="0.3">
      <c r="A4" s="51"/>
      <c r="B4" s="52"/>
      <c r="C4" s="6" t="s">
        <v>9</v>
      </c>
      <c r="D4" s="7" t="s">
        <v>10</v>
      </c>
      <c r="E4" s="7" t="s">
        <v>11</v>
      </c>
      <c r="F4" s="7" t="s">
        <v>12</v>
      </c>
      <c r="G4" s="7" t="s">
        <v>13</v>
      </c>
      <c r="H4" s="7" t="s">
        <v>30</v>
      </c>
      <c r="I4" s="7" t="s">
        <v>31</v>
      </c>
      <c r="J4" s="7" t="s">
        <v>32</v>
      </c>
      <c r="K4" s="7" t="s">
        <v>33</v>
      </c>
      <c r="L4" s="7" t="s">
        <v>34</v>
      </c>
      <c r="M4" s="7" t="s">
        <v>35</v>
      </c>
      <c r="N4" s="7" t="s">
        <v>36</v>
      </c>
      <c r="O4" s="7" t="s">
        <v>37</v>
      </c>
      <c r="P4" s="8" t="s">
        <v>38</v>
      </c>
      <c r="U4" s="122"/>
      <c r="BA4" s="123" t="s">
        <v>9</v>
      </c>
      <c r="BB4" s="123" t="s">
        <v>10</v>
      </c>
      <c r="BC4" s="123" t="s">
        <v>11</v>
      </c>
      <c r="BD4" s="123" t="s">
        <v>12</v>
      </c>
      <c r="BE4" s="123" t="s">
        <v>13</v>
      </c>
      <c r="BF4" s="123" t="s">
        <v>30</v>
      </c>
      <c r="BG4" s="123" t="s">
        <v>39</v>
      </c>
      <c r="BH4" s="123" t="s">
        <v>32</v>
      </c>
      <c r="BI4" s="123" t="s">
        <v>33</v>
      </c>
      <c r="BJ4" s="123" t="s">
        <v>34</v>
      </c>
      <c r="BK4" s="123" t="s">
        <v>35</v>
      </c>
      <c r="BL4" s="123" t="s">
        <v>36</v>
      </c>
      <c r="BM4" s="123" t="s">
        <v>37</v>
      </c>
      <c r="BN4" s="123" t="s">
        <v>38</v>
      </c>
    </row>
    <row r="5" spans="1:66" ht="17.25" customHeight="1" thickBot="1" x14ac:dyDescent="0.35">
      <c r="A5" s="53"/>
      <c r="B5" s="54"/>
      <c r="C5" s="9">
        <f>C6</f>
        <v>43922</v>
      </c>
      <c r="D5" s="10">
        <f t="shared" ref="D5:P5" si="0">D6</f>
        <v>43923</v>
      </c>
      <c r="E5" s="10">
        <f t="shared" si="0"/>
        <v>43924</v>
      </c>
      <c r="F5" s="10">
        <f t="shared" si="0"/>
        <v>43925</v>
      </c>
      <c r="G5" s="10">
        <f t="shared" si="0"/>
        <v>43926</v>
      </c>
      <c r="H5" s="10">
        <f t="shared" si="0"/>
        <v>43927</v>
      </c>
      <c r="I5" s="10">
        <f t="shared" si="0"/>
        <v>43928</v>
      </c>
      <c r="J5" s="10">
        <f t="shared" si="0"/>
        <v>43929</v>
      </c>
      <c r="K5" s="10">
        <f t="shared" si="0"/>
        <v>43930</v>
      </c>
      <c r="L5" s="10">
        <f t="shared" si="0"/>
        <v>43931</v>
      </c>
      <c r="M5" s="10">
        <f t="shared" si="0"/>
        <v>43932</v>
      </c>
      <c r="N5" s="10">
        <f t="shared" si="0"/>
        <v>43933</v>
      </c>
      <c r="O5" s="10">
        <f t="shared" si="0"/>
        <v>43934</v>
      </c>
      <c r="P5" s="11">
        <f t="shared" si="0"/>
        <v>43935</v>
      </c>
      <c r="U5" s="65"/>
    </row>
    <row r="6" spans="1:66" ht="15" thickBot="1" x14ac:dyDescent="0.35">
      <c r="A6" s="55" t="s">
        <v>24</v>
      </c>
      <c r="B6" s="56" t="s">
        <v>25</v>
      </c>
      <c r="C6" s="12">
        <f>'SetUp and Instructions'!$E$28</f>
        <v>43922</v>
      </c>
      <c r="D6" s="13">
        <f>C6+1</f>
        <v>43923</v>
      </c>
      <c r="E6" s="13">
        <f t="shared" ref="E6:P6" si="1">D6+1</f>
        <v>43924</v>
      </c>
      <c r="F6" s="13">
        <f t="shared" si="1"/>
        <v>43925</v>
      </c>
      <c r="G6" s="13">
        <f t="shared" si="1"/>
        <v>43926</v>
      </c>
      <c r="H6" s="13">
        <f t="shared" si="1"/>
        <v>43927</v>
      </c>
      <c r="I6" s="13">
        <f t="shared" si="1"/>
        <v>43928</v>
      </c>
      <c r="J6" s="13">
        <f t="shared" si="1"/>
        <v>43929</v>
      </c>
      <c r="K6" s="13">
        <f t="shared" si="1"/>
        <v>43930</v>
      </c>
      <c r="L6" s="13">
        <f t="shared" si="1"/>
        <v>43931</v>
      </c>
      <c r="M6" s="13">
        <f t="shared" si="1"/>
        <v>43932</v>
      </c>
      <c r="N6" s="13">
        <f t="shared" si="1"/>
        <v>43933</v>
      </c>
      <c r="O6" s="13">
        <f t="shared" si="1"/>
        <v>43934</v>
      </c>
      <c r="P6" s="14">
        <f t="shared" si="1"/>
        <v>43935</v>
      </c>
      <c r="U6" s="65"/>
      <c r="BA6" s="124"/>
      <c r="BB6" s="124"/>
      <c r="BC6" s="124"/>
      <c r="BD6" s="124"/>
      <c r="BE6" s="124"/>
    </row>
    <row r="7" spans="1:66" x14ac:dyDescent="0.3">
      <c r="A7" s="24" t="s">
        <v>3</v>
      </c>
      <c r="B7" s="93" t="str">
        <f>'SetUp and Instructions'!C28</f>
        <v>Size 1</v>
      </c>
      <c r="C7" s="42">
        <v>52</v>
      </c>
      <c r="D7" s="43">
        <v>50</v>
      </c>
      <c r="E7" s="43">
        <v>42</v>
      </c>
      <c r="F7" s="43">
        <v>35</v>
      </c>
      <c r="G7" s="43">
        <v>30</v>
      </c>
      <c r="H7" s="43">
        <v>30</v>
      </c>
      <c r="I7" s="43">
        <v>21</v>
      </c>
      <c r="J7" s="43">
        <v>18</v>
      </c>
      <c r="K7" s="43">
        <v>16</v>
      </c>
      <c r="L7" s="43">
        <v>12</v>
      </c>
      <c r="M7" s="43">
        <v>8</v>
      </c>
      <c r="N7" s="43">
        <v>7</v>
      </c>
      <c r="O7" s="43">
        <v>5</v>
      </c>
      <c r="P7" s="44">
        <v>1</v>
      </c>
      <c r="U7" s="65"/>
      <c r="BA7" s="92" t="b">
        <f t="shared" ref="BA7:BA25" si="2">ISBLANK(C7)</f>
        <v>0</v>
      </c>
      <c r="BB7" s="92" t="b">
        <f t="shared" ref="BB7:BB25" si="3">ISBLANK(D7)</f>
        <v>0</v>
      </c>
      <c r="BC7" s="92" t="b">
        <f t="shared" ref="BC7:BC25" si="4">ISBLANK(E7)</f>
        <v>0</v>
      </c>
      <c r="BD7" s="92" t="b">
        <f t="shared" ref="BD7:BD25" si="5">ISBLANK(F7)</f>
        <v>0</v>
      </c>
      <c r="BE7" s="92" t="b">
        <f t="shared" ref="BE7:BE25" si="6">ISBLANK(G7)</f>
        <v>0</v>
      </c>
      <c r="BF7" s="92" t="b">
        <f t="shared" ref="BF7:BF25" si="7">ISBLANK(H7)</f>
        <v>0</v>
      </c>
      <c r="BG7" s="92" t="b">
        <f t="shared" ref="BG7:BG25" si="8">ISBLANK(I7)</f>
        <v>0</v>
      </c>
      <c r="BH7" s="92" t="b">
        <f t="shared" ref="BH7:BH25" si="9">ISBLANK(J7)</f>
        <v>0</v>
      </c>
      <c r="BI7" s="92" t="b">
        <f t="shared" ref="BI7:BI25" si="10">ISBLANK(K7)</f>
        <v>0</v>
      </c>
      <c r="BJ7" s="92" t="b">
        <f t="shared" ref="BJ7:BJ25" si="11">ISBLANK(L7)</f>
        <v>0</v>
      </c>
      <c r="BK7" s="92" t="b">
        <f t="shared" ref="BK7:BK25" si="12">ISBLANK(M7)</f>
        <v>0</v>
      </c>
      <c r="BL7" s="92" t="b">
        <f t="shared" ref="BL7:BL25" si="13">ISBLANK(N7)</f>
        <v>0</v>
      </c>
      <c r="BM7" s="92" t="b">
        <f t="shared" ref="BM7:BM25" si="14">ISBLANK(O7)</f>
        <v>0</v>
      </c>
      <c r="BN7" s="92" t="b">
        <f t="shared" ref="BN7:BN25" si="15">ISBLANK(P7)</f>
        <v>0</v>
      </c>
    </row>
    <row r="8" spans="1:66" x14ac:dyDescent="0.3">
      <c r="A8" s="24" t="s">
        <v>3</v>
      </c>
      <c r="B8" s="93" t="str">
        <f>'SetUp and Instructions'!C29</f>
        <v>Size 2</v>
      </c>
      <c r="C8" s="45">
        <v>50</v>
      </c>
      <c r="D8" s="1">
        <v>48</v>
      </c>
      <c r="E8" s="1">
        <v>41</v>
      </c>
      <c r="F8" s="1">
        <v>38</v>
      </c>
      <c r="G8" s="1">
        <v>34</v>
      </c>
      <c r="H8" s="1">
        <v>26</v>
      </c>
      <c r="I8" s="1">
        <v>24</v>
      </c>
      <c r="J8" s="1">
        <v>17</v>
      </c>
      <c r="K8" s="1">
        <v>15</v>
      </c>
      <c r="L8" s="1">
        <v>11</v>
      </c>
      <c r="M8" s="1">
        <v>8</v>
      </c>
      <c r="N8" s="1">
        <v>6</v>
      </c>
      <c r="O8" s="1">
        <v>4</v>
      </c>
      <c r="P8" s="46">
        <v>1</v>
      </c>
      <c r="U8" s="65"/>
      <c r="BA8" s="92" t="b">
        <f t="shared" si="2"/>
        <v>0</v>
      </c>
      <c r="BB8" s="92" t="b">
        <f t="shared" si="3"/>
        <v>0</v>
      </c>
      <c r="BC8" s="92" t="b">
        <f t="shared" si="4"/>
        <v>0</v>
      </c>
      <c r="BD8" s="92" t="b">
        <f t="shared" si="5"/>
        <v>0</v>
      </c>
      <c r="BE8" s="92" t="b">
        <f t="shared" si="6"/>
        <v>0</v>
      </c>
      <c r="BF8" s="92" t="b">
        <f t="shared" si="7"/>
        <v>0</v>
      </c>
      <c r="BG8" s="92" t="b">
        <f t="shared" si="8"/>
        <v>0</v>
      </c>
      <c r="BH8" s="92" t="b">
        <f t="shared" si="9"/>
        <v>0</v>
      </c>
      <c r="BI8" s="92" t="b">
        <f t="shared" si="10"/>
        <v>0</v>
      </c>
      <c r="BJ8" s="92" t="b">
        <f t="shared" si="11"/>
        <v>0</v>
      </c>
      <c r="BK8" s="92" t="b">
        <f t="shared" si="12"/>
        <v>0</v>
      </c>
      <c r="BL8" s="92" t="b">
        <f t="shared" si="13"/>
        <v>0</v>
      </c>
      <c r="BM8" s="92" t="b">
        <f t="shared" si="14"/>
        <v>0</v>
      </c>
      <c r="BN8" s="92" t="b">
        <f t="shared" si="15"/>
        <v>0</v>
      </c>
    </row>
    <row r="9" spans="1:66" x14ac:dyDescent="0.3">
      <c r="A9" s="24" t="s">
        <v>4</v>
      </c>
      <c r="B9" s="93" t="str">
        <f>'SetUp and Instructions'!C30</f>
        <v xml:space="preserve"> </v>
      </c>
      <c r="C9" s="45">
        <v>51</v>
      </c>
      <c r="D9" s="1">
        <v>49</v>
      </c>
      <c r="E9" s="1">
        <v>45</v>
      </c>
      <c r="F9" s="1">
        <v>36</v>
      </c>
      <c r="G9" s="1">
        <v>30</v>
      </c>
      <c r="H9" s="1">
        <v>25</v>
      </c>
      <c r="I9" s="1">
        <v>21</v>
      </c>
      <c r="J9" s="1">
        <v>18</v>
      </c>
      <c r="K9" s="1">
        <v>13</v>
      </c>
      <c r="L9" s="1">
        <v>12</v>
      </c>
      <c r="M9" s="1">
        <v>9</v>
      </c>
      <c r="N9" s="1">
        <v>7</v>
      </c>
      <c r="O9" s="1">
        <v>4</v>
      </c>
      <c r="P9" s="46">
        <v>2</v>
      </c>
      <c r="U9" s="65"/>
      <c r="BA9" s="92" t="b">
        <f t="shared" si="2"/>
        <v>0</v>
      </c>
      <c r="BB9" s="92" t="b">
        <f t="shared" si="3"/>
        <v>0</v>
      </c>
      <c r="BC9" s="92" t="b">
        <f t="shared" si="4"/>
        <v>0</v>
      </c>
      <c r="BD9" s="92" t="b">
        <f t="shared" si="5"/>
        <v>0</v>
      </c>
      <c r="BE9" s="92" t="b">
        <f t="shared" si="6"/>
        <v>0</v>
      </c>
      <c r="BF9" s="92" t="b">
        <f t="shared" si="7"/>
        <v>0</v>
      </c>
      <c r="BG9" s="92" t="b">
        <f t="shared" si="8"/>
        <v>0</v>
      </c>
      <c r="BH9" s="92" t="b">
        <f t="shared" si="9"/>
        <v>0</v>
      </c>
      <c r="BI9" s="92" t="b">
        <f t="shared" si="10"/>
        <v>0</v>
      </c>
      <c r="BJ9" s="92" t="b">
        <f t="shared" si="11"/>
        <v>0</v>
      </c>
      <c r="BK9" s="92" t="b">
        <f t="shared" si="12"/>
        <v>0</v>
      </c>
      <c r="BL9" s="92" t="b">
        <f t="shared" si="13"/>
        <v>0</v>
      </c>
      <c r="BM9" s="92" t="b">
        <f t="shared" si="14"/>
        <v>0</v>
      </c>
      <c r="BN9" s="92" t="b">
        <f t="shared" si="15"/>
        <v>0</v>
      </c>
    </row>
    <row r="10" spans="1:66" x14ac:dyDescent="0.3">
      <c r="A10" s="24" t="s">
        <v>5</v>
      </c>
      <c r="B10" s="93" t="str">
        <f>'SetUp and Instructions'!C31</f>
        <v>small</v>
      </c>
      <c r="C10" s="45">
        <v>50</v>
      </c>
      <c r="D10" s="1">
        <v>47</v>
      </c>
      <c r="E10" s="1">
        <v>41</v>
      </c>
      <c r="F10" s="1">
        <v>35</v>
      </c>
      <c r="G10" s="1">
        <v>33</v>
      </c>
      <c r="H10" s="1">
        <v>30</v>
      </c>
      <c r="I10" s="1">
        <v>20</v>
      </c>
      <c r="J10" s="1">
        <v>18</v>
      </c>
      <c r="K10" s="1">
        <v>14</v>
      </c>
      <c r="L10" s="1">
        <v>12</v>
      </c>
      <c r="M10" s="1">
        <v>9</v>
      </c>
      <c r="N10" s="1">
        <v>7</v>
      </c>
      <c r="O10" s="1">
        <v>4</v>
      </c>
      <c r="P10" s="46">
        <v>1</v>
      </c>
      <c r="U10" s="65"/>
      <c r="BA10" s="92" t="b">
        <f t="shared" si="2"/>
        <v>0</v>
      </c>
      <c r="BB10" s="92" t="b">
        <f t="shared" si="3"/>
        <v>0</v>
      </c>
      <c r="BC10" s="92" t="b">
        <f t="shared" si="4"/>
        <v>0</v>
      </c>
      <c r="BD10" s="92" t="b">
        <f t="shared" si="5"/>
        <v>0</v>
      </c>
      <c r="BE10" s="92" t="b">
        <f t="shared" si="6"/>
        <v>0</v>
      </c>
      <c r="BF10" s="92" t="b">
        <f t="shared" si="7"/>
        <v>0</v>
      </c>
      <c r="BG10" s="92" t="b">
        <f t="shared" si="8"/>
        <v>0</v>
      </c>
      <c r="BH10" s="92" t="b">
        <f t="shared" si="9"/>
        <v>0</v>
      </c>
      <c r="BI10" s="92" t="b">
        <f t="shared" si="10"/>
        <v>0</v>
      </c>
      <c r="BJ10" s="92" t="b">
        <f t="shared" si="11"/>
        <v>0</v>
      </c>
      <c r="BK10" s="92" t="b">
        <f t="shared" si="12"/>
        <v>0</v>
      </c>
      <c r="BL10" s="92" t="b">
        <f t="shared" si="13"/>
        <v>0</v>
      </c>
      <c r="BM10" s="92" t="b">
        <f t="shared" si="14"/>
        <v>0</v>
      </c>
      <c r="BN10" s="92" t="b">
        <f t="shared" si="15"/>
        <v>0</v>
      </c>
    </row>
    <row r="11" spans="1:66" x14ac:dyDescent="0.3">
      <c r="A11" s="24" t="s">
        <v>5</v>
      </c>
      <c r="B11" s="93" t="str">
        <f>'SetUp and Instructions'!C32</f>
        <v>medium</v>
      </c>
      <c r="C11" s="45">
        <v>55</v>
      </c>
      <c r="D11" s="1">
        <v>50</v>
      </c>
      <c r="E11" s="1">
        <v>42</v>
      </c>
      <c r="F11" s="1">
        <v>40</v>
      </c>
      <c r="G11" s="1">
        <v>35</v>
      </c>
      <c r="H11" s="1">
        <v>25</v>
      </c>
      <c r="I11" s="1">
        <v>22</v>
      </c>
      <c r="J11" s="1">
        <v>17</v>
      </c>
      <c r="K11" s="1">
        <v>17</v>
      </c>
      <c r="L11" s="1">
        <v>12</v>
      </c>
      <c r="M11" s="1">
        <v>8</v>
      </c>
      <c r="N11" s="1">
        <v>6</v>
      </c>
      <c r="O11" s="1">
        <v>5</v>
      </c>
      <c r="P11" s="46">
        <v>2</v>
      </c>
      <c r="U11" s="65"/>
      <c r="BA11" s="92" t="b">
        <f t="shared" si="2"/>
        <v>0</v>
      </c>
      <c r="BB11" s="92" t="b">
        <f t="shared" si="3"/>
        <v>0</v>
      </c>
      <c r="BC11" s="92" t="b">
        <f t="shared" si="4"/>
        <v>0</v>
      </c>
      <c r="BD11" s="92" t="b">
        <f t="shared" si="5"/>
        <v>0</v>
      </c>
      <c r="BE11" s="92" t="b">
        <f t="shared" si="6"/>
        <v>0</v>
      </c>
      <c r="BF11" s="92" t="b">
        <f t="shared" si="7"/>
        <v>0</v>
      </c>
      <c r="BG11" s="92" t="b">
        <f t="shared" si="8"/>
        <v>0</v>
      </c>
      <c r="BH11" s="92" t="b">
        <f t="shared" si="9"/>
        <v>0</v>
      </c>
      <c r="BI11" s="92" t="b">
        <f t="shared" si="10"/>
        <v>0</v>
      </c>
      <c r="BJ11" s="92" t="b">
        <f t="shared" si="11"/>
        <v>0</v>
      </c>
      <c r="BK11" s="92" t="b">
        <f t="shared" si="12"/>
        <v>0</v>
      </c>
      <c r="BL11" s="92" t="b">
        <f t="shared" si="13"/>
        <v>0</v>
      </c>
      <c r="BM11" s="92" t="b">
        <f t="shared" si="14"/>
        <v>0</v>
      </c>
      <c r="BN11" s="92" t="b">
        <f t="shared" si="15"/>
        <v>0</v>
      </c>
    </row>
    <row r="12" spans="1:66" x14ac:dyDescent="0.3">
      <c r="A12" s="24" t="s">
        <v>5</v>
      </c>
      <c r="B12" s="93" t="str">
        <f>'SetUp and Instructions'!C33</f>
        <v>large</v>
      </c>
      <c r="C12" s="45">
        <v>52</v>
      </c>
      <c r="D12" s="1">
        <v>45</v>
      </c>
      <c r="E12" s="1">
        <v>45</v>
      </c>
      <c r="F12" s="1">
        <v>35</v>
      </c>
      <c r="G12" s="1">
        <v>32</v>
      </c>
      <c r="H12" s="1">
        <v>28</v>
      </c>
      <c r="I12" s="1">
        <v>22</v>
      </c>
      <c r="J12" s="1">
        <v>19</v>
      </c>
      <c r="K12" s="1">
        <v>17</v>
      </c>
      <c r="L12" s="1">
        <v>11</v>
      </c>
      <c r="M12" s="1">
        <v>9</v>
      </c>
      <c r="N12" s="1">
        <v>6</v>
      </c>
      <c r="O12" s="1">
        <v>4</v>
      </c>
      <c r="P12" s="46">
        <v>2</v>
      </c>
      <c r="U12" s="65"/>
      <c r="BA12" s="92" t="b">
        <f t="shared" si="2"/>
        <v>0</v>
      </c>
      <c r="BB12" s="92" t="b">
        <f t="shared" si="3"/>
        <v>0</v>
      </c>
      <c r="BC12" s="92" t="b">
        <f t="shared" si="4"/>
        <v>0</v>
      </c>
      <c r="BD12" s="92" t="b">
        <f t="shared" si="5"/>
        <v>0</v>
      </c>
      <c r="BE12" s="92" t="b">
        <f t="shared" si="6"/>
        <v>0</v>
      </c>
      <c r="BF12" s="92" t="b">
        <f t="shared" si="7"/>
        <v>0</v>
      </c>
      <c r="BG12" s="92" t="b">
        <f t="shared" si="8"/>
        <v>0</v>
      </c>
      <c r="BH12" s="92" t="b">
        <f t="shared" si="9"/>
        <v>0</v>
      </c>
      <c r="BI12" s="92" t="b">
        <f t="shared" si="10"/>
        <v>0</v>
      </c>
      <c r="BJ12" s="92" t="b">
        <f t="shared" si="11"/>
        <v>0</v>
      </c>
      <c r="BK12" s="92" t="b">
        <f t="shared" si="12"/>
        <v>0</v>
      </c>
      <c r="BL12" s="92" t="b">
        <f t="shared" si="13"/>
        <v>0</v>
      </c>
      <c r="BM12" s="92" t="b">
        <f t="shared" si="14"/>
        <v>0</v>
      </c>
      <c r="BN12" s="92" t="b">
        <f t="shared" si="15"/>
        <v>0</v>
      </c>
    </row>
    <row r="13" spans="1:66" x14ac:dyDescent="0.3">
      <c r="A13" s="24" t="s">
        <v>5</v>
      </c>
      <c r="B13" s="93" t="str">
        <f>'SetUp and Instructions'!C34</f>
        <v>extra large</v>
      </c>
      <c r="C13" s="45">
        <v>53</v>
      </c>
      <c r="D13" s="1">
        <v>47</v>
      </c>
      <c r="E13" s="1">
        <v>41</v>
      </c>
      <c r="F13" s="1">
        <v>38</v>
      </c>
      <c r="G13" s="1">
        <v>34</v>
      </c>
      <c r="H13" s="1">
        <v>25</v>
      </c>
      <c r="I13" s="1">
        <v>20</v>
      </c>
      <c r="J13" s="1">
        <v>19</v>
      </c>
      <c r="K13" s="1">
        <v>17</v>
      </c>
      <c r="L13" s="1">
        <v>12</v>
      </c>
      <c r="M13" s="1">
        <v>9</v>
      </c>
      <c r="N13" s="1">
        <v>7</v>
      </c>
      <c r="O13" s="1">
        <v>5</v>
      </c>
      <c r="P13" s="46">
        <v>1</v>
      </c>
      <c r="U13" s="65"/>
      <c r="BA13" s="92" t="b">
        <f t="shared" si="2"/>
        <v>0</v>
      </c>
      <c r="BB13" s="92" t="b">
        <f t="shared" si="3"/>
        <v>0</v>
      </c>
      <c r="BC13" s="92" t="b">
        <f t="shared" si="4"/>
        <v>0</v>
      </c>
      <c r="BD13" s="92" t="b">
        <f t="shared" si="5"/>
        <v>0</v>
      </c>
      <c r="BE13" s="92" t="b">
        <f t="shared" si="6"/>
        <v>0</v>
      </c>
      <c r="BF13" s="92" t="b">
        <f t="shared" si="7"/>
        <v>0</v>
      </c>
      <c r="BG13" s="92" t="b">
        <f t="shared" si="8"/>
        <v>0</v>
      </c>
      <c r="BH13" s="92" t="b">
        <f t="shared" si="9"/>
        <v>0</v>
      </c>
      <c r="BI13" s="92" t="b">
        <f t="shared" si="10"/>
        <v>0</v>
      </c>
      <c r="BJ13" s="92" t="b">
        <f t="shared" si="11"/>
        <v>0</v>
      </c>
      <c r="BK13" s="92" t="b">
        <f t="shared" si="12"/>
        <v>0</v>
      </c>
      <c r="BL13" s="92" t="b">
        <f t="shared" si="13"/>
        <v>0</v>
      </c>
      <c r="BM13" s="92" t="b">
        <f t="shared" si="14"/>
        <v>0</v>
      </c>
      <c r="BN13" s="92" t="b">
        <f t="shared" si="15"/>
        <v>0</v>
      </c>
    </row>
    <row r="14" spans="1:66" x14ac:dyDescent="0.3">
      <c r="A14" s="24" t="s">
        <v>7</v>
      </c>
      <c r="B14" s="93" t="str">
        <f>'SetUp and Instructions'!C35</f>
        <v>North 7130</v>
      </c>
      <c r="C14" s="45">
        <v>50</v>
      </c>
      <c r="D14" s="1">
        <v>46</v>
      </c>
      <c r="E14" s="1">
        <v>42</v>
      </c>
      <c r="F14" s="1">
        <v>35</v>
      </c>
      <c r="G14" s="1">
        <v>33</v>
      </c>
      <c r="H14" s="1">
        <v>25</v>
      </c>
      <c r="I14" s="1">
        <v>23</v>
      </c>
      <c r="J14" s="1">
        <v>19</v>
      </c>
      <c r="K14" s="1">
        <v>16</v>
      </c>
      <c r="L14" s="1">
        <v>11</v>
      </c>
      <c r="M14" s="1">
        <v>8</v>
      </c>
      <c r="N14" s="1">
        <v>6</v>
      </c>
      <c r="O14" s="1">
        <v>4</v>
      </c>
      <c r="P14" s="46">
        <v>1</v>
      </c>
      <c r="U14" s="65"/>
      <c r="BA14" s="92" t="b">
        <f t="shared" si="2"/>
        <v>0</v>
      </c>
      <c r="BB14" s="92" t="b">
        <f t="shared" si="3"/>
        <v>0</v>
      </c>
      <c r="BC14" s="92" t="b">
        <f t="shared" si="4"/>
        <v>0</v>
      </c>
      <c r="BD14" s="92" t="b">
        <f t="shared" si="5"/>
        <v>0</v>
      </c>
      <c r="BE14" s="92" t="b">
        <f t="shared" si="6"/>
        <v>0</v>
      </c>
      <c r="BF14" s="92" t="b">
        <f t="shared" si="7"/>
        <v>0</v>
      </c>
      <c r="BG14" s="92" t="b">
        <f t="shared" si="8"/>
        <v>0</v>
      </c>
      <c r="BH14" s="92" t="b">
        <f t="shared" si="9"/>
        <v>0</v>
      </c>
      <c r="BI14" s="92" t="b">
        <f t="shared" si="10"/>
        <v>0</v>
      </c>
      <c r="BJ14" s="92" t="b">
        <f t="shared" si="11"/>
        <v>0</v>
      </c>
      <c r="BK14" s="92" t="b">
        <f t="shared" si="12"/>
        <v>0</v>
      </c>
      <c r="BL14" s="92" t="b">
        <f t="shared" si="13"/>
        <v>0</v>
      </c>
      <c r="BM14" s="92" t="b">
        <f t="shared" si="14"/>
        <v>0</v>
      </c>
      <c r="BN14" s="92" t="b">
        <f t="shared" si="15"/>
        <v>0</v>
      </c>
    </row>
    <row r="15" spans="1:66" x14ac:dyDescent="0.3">
      <c r="A15" s="24" t="s">
        <v>7</v>
      </c>
      <c r="B15" s="93" t="str">
        <f>'SetUp and Instructions'!C36</f>
        <v>3M 8210</v>
      </c>
      <c r="C15" s="45">
        <v>51</v>
      </c>
      <c r="D15" s="1">
        <v>45</v>
      </c>
      <c r="E15" s="1">
        <v>41</v>
      </c>
      <c r="F15" s="1">
        <v>38</v>
      </c>
      <c r="G15" s="1">
        <v>35</v>
      </c>
      <c r="H15" s="1">
        <v>26</v>
      </c>
      <c r="I15" s="1">
        <v>20</v>
      </c>
      <c r="J15" s="1">
        <v>20</v>
      </c>
      <c r="K15" s="1">
        <v>13</v>
      </c>
      <c r="L15" s="1">
        <v>12</v>
      </c>
      <c r="M15" s="1">
        <v>9</v>
      </c>
      <c r="N15" s="1">
        <v>6</v>
      </c>
      <c r="O15" s="1">
        <v>4</v>
      </c>
      <c r="P15" s="46">
        <v>1</v>
      </c>
      <c r="U15" s="65"/>
      <c r="BA15" s="92" t="b">
        <f t="shared" si="2"/>
        <v>0</v>
      </c>
      <c r="BB15" s="92" t="b">
        <f t="shared" si="3"/>
        <v>0</v>
      </c>
      <c r="BC15" s="92" t="b">
        <f t="shared" si="4"/>
        <v>0</v>
      </c>
      <c r="BD15" s="92" t="b">
        <f t="shared" si="5"/>
        <v>0</v>
      </c>
      <c r="BE15" s="92" t="b">
        <f t="shared" si="6"/>
        <v>0</v>
      </c>
      <c r="BF15" s="92" t="b">
        <f t="shared" si="7"/>
        <v>0</v>
      </c>
      <c r="BG15" s="92" t="b">
        <f t="shared" si="8"/>
        <v>0</v>
      </c>
      <c r="BH15" s="92" t="b">
        <f t="shared" si="9"/>
        <v>0</v>
      </c>
      <c r="BI15" s="92" t="b">
        <f t="shared" si="10"/>
        <v>0</v>
      </c>
      <c r="BJ15" s="92" t="b">
        <f t="shared" si="11"/>
        <v>0</v>
      </c>
      <c r="BK15" s="92" t="b">
        <f t="shared" si="12"/>
        <v>0</v>
      </c>
      <c r="BL15" s="92" t="b">
        <f t="shared" si="13"/>
        <v>0</v>
      </c>
      <c r="BM15" s="92" t="b">
        <f t="shared" si="14"/>
        <v>0</v>
      </c>
      <c r="BN15" s="92" t="b">
        <f t="shared" si="15"/>
        <v>0</v>
      </c>
    </row>
    <row r="16" spans="1:66" x14ac:dyDescent="0.3">
      <c r="A16" s="24" t="s">
        <v>7</v>
      </c>
      <c r="B16" s="93" t="str">
        <f>'SetUp and Instructions'!C37</f>
        <v>3M 1860</v>
      </c>
      <c r="C16" s="45">
        <v>51</v>
      </c>
      <c r="D16" s="1">
        <v>48</v>
      </c>
      <c r="E16" s="1">
        <v>43</v>
      </c>
      <c r="F16" s="1">
        <v>35</v>
      </c>
      <c r="G16" s="1">
        <v>33</v>
      </c>
      <c r="H16" s="1">
        <v>25</v>
      </c>
      <c r="I16" s="1">
        <v>20</v>
      </c>
      <c r="J16" s="1">
        <v>20</v>
      </c>
      <c r="K16" s="1">
        <v>14</v>
      </c>
      <c r="L16" s="1">
        <v>12</v>
      </c>
      <c r="M16" s="1">
        <v>8</v>
      </c>
      <c r="N16" s="1">
        <v>7</v>
      </c>
      <c r="O16" s="1">
        <v>4</v>
      </c>
      <c r="P16" s="46">
        <v>3</v>
      </c>
      <c r="U16" s="65"/>
      <c r="BA16" s="92" t="b">
        <f t="shared" si="2"/>
        <v>0</v>
      </c>
      <c r="BB16" s="92" t="b">
        <f t="shared" si="3"/>
        <v>0</v>
      </c>
      <c r="BC16" s="92" t="b">
        <f t="shared" si="4"/>
        <v>0</v>
      </c>
      <c r="BD16" s="92" t="b">
        <f t="shared" si="5"/>
        <v>0</v>
      </c>
      <c r="BE16" s="92" t="b">
        <f t="shared" si="6"/>
        <v>0</v>
      </c>
      <c r="BF16" s="92" t="b">
        <f t="shared" si="7"/>
        <v>0</v>
      </c>
      <c r="BG16" s="92" t="b">
        <f t="shared" si="8"/>
        <v>0</v>
      </c>
      <c r="BH16" s="92" t="b">
        <f t="shared" si="9"/>
        <v>0</v>
      </c>
      <c r="BI16" s="92" t="b">
        <f t="shared" si="10"/>
        <v>0</v>
      </c>
      <c r="BJ16" s="92" t="b">
        <f t="shared" si="11"/>
        <v>0</v>
      </c>
      <c r="BK16" s="92" t="b">
        <f t="shared" si="12"/>
        <v>0</v>
      </c>
      <c r="BL16" s="92" t="b">
        <f t="shared" si="13"/>
        <v>0</v>
      </c>
      <c r="BM16" s="92" t="b">
        <f t="shared" si="14"/>
        <v>0</v>
      </c>
      <c r="BN16" s="92" t="b">
        <f t="shared" si="15"/>
        <v>0</v>
      </c>
    </row>
    <row r="17" spans="1:66" x14ac:dyDescent="0.3">
      <c r="A17" s="24" t="s">
        <v>6</v>
      </c>
      <c r="B17" s="93" t="str">
        <f>'SetUp and Instructions'!C38</f>
        <v xml:space="preserve"> </v>
      </c>
      <c r="C17" s="94">
        <v>50</v>
      </c>
      <c r="D17" s="95">
        <v>48</v>
      </c>
      <c r="E17" s="95">
        <v>41</v>
      </c>
      <c r="F17" s="95">
        <v>38</v>
      </c>
      <c r="G17" s="95">
        <v>34</v>
      </c>
      <c r="H17" s="94">
        <v>26</v>
      </c>
      <c r="I17" s="95">
        <v>24</v>
      </c>
      <c r="J17" s="95">
        <v>17</v>
      </c>
      <c r="K17" s="95">
        <v>15</v>
      </c>
      <c r="L17" s="95">
        <v>11</v>
      </c>
      <c r="M17" s="95">
        <v>8</v>
      </c>
      <c r="N17" s="95">
        <v>6</v>
      </c>
      <c r="O17" s="95">
        <v>4</v>
      </c>
      <c r="P17" s="96">
        <v>1</v>
      </c>
      <c r="U17" s="65"/>
      <c r="BA17" s="92" t="b">
        <f t="shared" si="2"/>
        <v>0</v>
      </c>
      <c r="BB17" s="92" t="b">
        <f t="shared" si="3"/>
        <v>0</v>
      </c>
      <c r="BC17" s="92" t="b">
        <f t="shared" si="4"/>
        <v>0</v>
      </c>
      <c r="BD17" s="92" t="b">
        <f t="shared" si="5"/>
        <v>0</v>
      </c>
      <c r="BE17" s="92" t="b">
        <f t="shared" si="6"/>
        <v>0</v>
      </c>
      <c r="BF17" s="92" t="b">
        <f t="shared" si="7"/>
        <v>0</v>
      </c>
      <c r="BG17" s="92" t="b">
        <f t="shared" si="8"/>
        <v>0</v>
      </c>
      <c r="BH17" s="92" t="b">
        <f t="shared" si="9"/>
        <v>0</v>
      </c>
      <c r="BI17" s="92" t="b">
        <f t="shared" si="10"/>
        <v>0</v>
      </c>
      <c r="BJ17" s="92" t="b">
        <f t="shared" si="11"/>
        <v>0</v>
      </c>
      <c r="BK17" s="92" t="b">
        <f t="shared" si="12"/>
        <v>0</v>
      </c>
      <c r="BL17" s="92" t="b">
        <f t="shared" si="13"/>
        <v>0</v>
      </c>
      <c r="BM17" s="92" t="b">
        <f t="shared" si="14"/>
        <v>0</v>
      </c>
      <c r="BN17" s="92" t="b">
        <f t="shared" si="15"/>
        <v>0</v>
      </c>
    </row>
    <row r="18" spans="1:66" x14ac:dyDescent="0.3">
      <c r="A18" s="24" t="s">
        <v>49</v>
      </c>
      <c r="B18" s="93" t="str">
        <f>'SetUp and Instructions'!C39</f>
        <v xml:space="preserve"> </v>
      </c>
      <c r="C18" s="45">
        <v>51</v>
      </c>
      <c r="D18" s="1">
        <v>49</v>
      </c>
      <c r="E18" s="1">
        <v>45</v>
      </c>
      <c r="F18" s="1">
        <v>36</v>
      </c>
      <c r="G18" s="1">
        <v>30</v>
      </c>
      <c r="H18" s="1">
        <v>25</v>
      </c>
      <c r="I18" s="1">
        <v>21</v>
      </c>
      <c r="J18" s="1">
        <v>18</v>
      </c>
      <c r="K18" s="1">
        <v>13</v>
      </c>
      <c r="L18" s="1">
        <v>12</v>
      </c>
      <c r="M18" s="1">
        <v>9</v>
      </c>
      <c r="N18" s="1">
        <v>7</v>
      </c>
      <c r="O18" s="1">
        <v>4</v>
      </c>
      <c r="P18" s="46">
        <v>2</v>
      </c>
      <c r="U18" s="65"/>
      <c r="BA18" s="92" t="b">
        <f t="shared" si="2"/>
        <v>0</v>
      </c>
      <c r="BB18" s="92" t="b">
        <f t="shared" si="3"/>
        <v>0</v>
      </c>
      <c r="BC18" s="92" t="b">
        <f t="shared" si="4"/>
        <v>0</v>
      </c>
      <c r="BD18" s="92" t="b">
        <f t="shared" si="5"/>
        <v>0</v>
      </c>
      <c r="BE18" s="92" t="b">
        <f t="shared" si="6"/>
        <v>0</v>
      </c>
      <c r="BF18" s="92" t="b">
        <f t="shared" si="7"/>
        <v>0</v>
      </c>
      <c r="BG18" s="92" t="b">
        <f t="shared" si="8"/>
        <v>0</v>
      </c>
      <c r="BH18" s="92" t="b">
        <f t="shared" si="9"/>
        <v>0</v>
      </c>
      <c r="BI18" s="92" t="b">
        <f t="shared" si="10"/>
        <v>0</v>
      </c>
      <c r="BJ18" s="92" t="b">
        <f t="shared" si="11"/>
        <v>0</v>
      </c>
      <c r="BK18" s="92" t="b">
        <f t="shared" si="12"/>
        <v>0</v>
      </c>
      <c r="BL18" s="92" t="b">
        <f t="shared" si="13"/>
        <v>0</v>
      </c>
      <c r="BM18" s="92" t="b">
        <f t="shared" si="14"/>
        <v>0</v>
      </c>
      <c r="BN18" s="92" t="b">
        <f t="shared" si="15"/>
        <v>0</v>
      </c>
    </row>
    <row r="19" spans="1:66" x14ac:dyDescent="0.3">
      <c r="A19" s="24" t="s">
        <v>50</v>
      </c>
      <c r="B19" s="93" t="str">
        <f>'SetUp and Instructions'!C40</f>
        <v xml:space="preserve"> </v>
      </c>
      <c r="C19" s="45">
        <v>50</v>
      </c>
      <c r="D19" s="1">
        <v>47</v>
      </c>
      <c r="E19" s="1">
        <v>41</v>
      </c>
      <c r="F19" s="1">
        <v>35</v>
      </c>
      <c r="G19" s="1">
        <v>33</v>
      </c>
      <c r="H19" s="1">
        <v>30</v>
      </c>
      <c r="I19" s="1">
        <v>20</v>
      </c>
      <c r="J19" s="1">
        <v>18</v>
      </c>
      <c r="K19" s="1">
        <v>14</v>
      </c>
      <c r="L19" s="1">
        <v>12</v>
      </c>
      <c r="M19" s="1">
        <v>9</v>
      </c>
      <c r="N19" s="1">
        <v>7</v>
      </c>
      <c r="O19" s="1">
        <v>4</v>
      </c>
      <c r="P19" s="46">
        <v>1</v>
      </c>
      <c r="U19" s="65"/>
      <c r="BA19" s="92" t="b">
        <f t="shared" si="2"/>
        <v>0</v>
      </c>
      <c r="BB19" s="92" t="b">
        <f t="shared" si="3"/>
        <v>0</v>
      </c>
      <c r="BC19" s="92" t="b">
        <f t="shared" si="4"/>
        <v>0</v>
      </c>
      <c r="BD19" s="92" t="b">
        <f t="shared" si="5"/>
        <v>0</v>
      </c>
      <c r="BE19" s="92" t="b">
        <f t="shared" si="6"/>
        <v>0</v>
      </c>
      <c r="BF19" s="92" t="b">
        <f t="shared" si="7"/>
        <v>0</v>
      </c>
      <c r="BG19" s="92" t="b">
        <f t="shared" si="8"/>
        <v>0</v>
      </c>
      <c r="BH19" s="92" t="b">
        <f t="shared" si="9"/>
        <v>0</v>
      </c>
      <c r="BI19" s="92" t="b">
        <f t="shared" si="10"/>
        <v>0</v>
      </c>
      <c r="BJ19" s="92" t="b">
        <f t="shared" si="11"/>
        <v>0</v>
      </c>
      <c r="BK19" s="92" t="b">
        <f t="shared" si="12"/>
        <v>0</v>
      </c>
      <c r="BL19" s="92" t="b">
        <f t="shared" si="13"/>
        <v>0</v>
      </c>
      <c r="BM19" s="92" t="b">
        <f t="shared" si="14"/>
        <v>0</v>
      </c>
      <c r="BN19" s="92" t="b">
        <f t="shared" si="15"/>
        <v>0</v>
      </c>
    </row>
    <row r="20" spans="1:66" x14ac:dyDescent="0.3">
      <c r="A20" s="24" t="s">
        <v>51</v>
      </c>
      <c r="B20" s="93" t="str">
        <f>'SetUp and Instructions'!C41</f>
        <v xml:space="preserve"> </v>
      </c>
      <c r="C20" s="45">
        <v>55</v>
      </c>
      <c r="D20" s="1">
        <v>50</v>
      </c>
      <c r="E20" s="1">
        <v>42</v>
      </c>
      <c r="F20" s="1">
        <v>40</v>
      </c>
      <c r="G20" s="1">
        <v>35</v>
      </c>
      <c r="H20" s="1">
        <v>25</v>
      </c>
      <c r="I20" s="1">
        <v>22</v>
      </c>
      <c r="J20" s="1">
        <v>17</v>
      </c>
      <c r="K20" s="1">
        <v>17</v>
      </c>
      <c r="L20" s="1">
        <v>12</v>
      </c>
      <c r="M20" s="1">
        <v>8</v>
      </c>
      <c r="N20" s="1">
        <v>6</v>
      </c>
      <c r="O20" s="1">
        <v>5</v>
      </c>
      <c r="P20" s="46">
        <v>2</v>
      </c>
      <c r="U20" s="65"/>
      <c r="BA20" s="92" t="b">
        <f t="shared" si="2"/>
        <v>0</v>
      </c>
      <c r="BB20" s="92" t="b">
        <f t="shared" si="3"/>
        <v>0</v>
      </c>
      <c r="BC20" s="92" t="b">
        <f t="shared" si="4"/>
        <v>0</v>
      </c>
      <c r="BD20" s="92" t="b">
        <f t="shared" si="5"/>
        <v>0</v>
      </c>
      <c r="BE20" s="92" t="b">
        <f t="shared" si="6"/>
        <v>0</v>
      </c>
      <c r="BF20" s="92" t="b">
        <f t="shared" si="7"/>
        <v>0</v>
      </c>
      <c r="BG20" s="92" t="b">
        <f t="shared" si="8"/>
        <v>0</v>
      </c>
      <c r="BH20" s="92" t="b">
        <f t="shared" si="9"/>
        <v>0</v>
      </c>
      <c r="BI20" s="92" t="b">
        <f t="shared" si="10"/>
        <v>0</v>
      </c>
      <c r="BJ20" s="92" t="b">
        <f t="shared" si="11"/>
        <v>0</v>
      </c>
      <c r="BK20" s="92" t="b">
        <f t="shared" si="12"/>
        <v>0</v>
      </c>
      <c r="BL20" s="92" t="b">
        <f t="shared" si="13"/>
        <v>0</v>
      </c>
      <c r="BM20" s="92" t="b">
        <f t="shared" si="14"/>
        <v>0</v>
      </c>
      <c r="BN20" s="92" t="b">
        <f t="shared" si="15"/>
        <v>0</v>
      </c>
    </row>
    <row r="21" spans="1:66" x14ac:dyDescent="0.3">
      <c r="A21" s="24" t="s">
        <v>52</v>
      </c>
      <c r="B21" s="93" t="str">
        <f>'SetUp and Instructions'!C42</f>
        <v xml:space="preserve"> </v>
      </c>
      <c r="C21" s="45">
        <v>52</v>
      </c>
      <c r="D21" s="1">
        <v>45</v>
      </c>
      <c r="E21" s="1">
        <v>45</v>
      </c>
      <c r="F21" s="1">
        <v>35</v>
      </c>
      <c r="G21" s="1">
        <v>32</v>
      </c>
      <c r="H21" s="1">
        <v>28</v>
      </c>
      <c r="I21" s="1">
        <v>22</v>
      </c>
      <c r="J21" s="1">
        <v>19</v>
      </c>
      <c r="K21" s="1">
        <v>17</v>
      </c>
      <c r="L21" s="1">
        <v>11</v>
      </c>
      <c r="M21" s="1">
        <v>9</v>
      </c>
      <c r="N21" s="1">
        <v>6</v>
      </c>
      <c r="O21" s="1">
        <v>4</v>
      </c>
      <c r="P21" s="46">
        <v>2</v>
      </c>
      <c r="U21" s="65"/>
      <c r="BA21" s="92" t="b">
        <f t="shared" si="2"/>
        <v>0</v>
      </c>
      <c r="BB21" s="92" t="b">
        <f t="shared" si="3"/>
        <v>0</v>
      </c>
      <c r="BC21" s="92" t="b">
        <f t="shared" si="4"/>
        <v>0</v>
      </c>
      <c r="BD21" s="92" t="b">
        <f t="shared" si="5"/>
        <v>0</v>
      </c>
      <c r="BE21" s="92" t="b">
        <f t="shared" si="6"/>
        <v>0</v>
      </c>
      <c r="BF21" s="92" t="b">
        <f t="shared" si="7"/>
        <v>0</v>
      </c>
      <c r="BG21" s="92" t="b">
        <f t="shared" si="8"/>
        <v>0</v>
      </c>
      <c r="BH21" s="92" t="b">
        <f t="shared" si="9"/>
        <v>0</v>
      </c>
      <c r="BI21" s="92" t="b">
        <f t="shared" si="10"/>
        <v>0</v>
      </c>
      <c r="BJ21" s="92" t="b">
        <f t="shared" si="11"/>
        <v>0</v>
      </c>
      <c r="BK21" s="92" t="b">
        <f t="shared" si="12"/>
        <v>0</v>
      </c>
      <c r="BL21" s="92" t="b">
        <f t="shared" si="13"/>
        <v>0</v>
      </c>
      <c r="BM21" s="92" t="b">
        <f t="shared" si="14"/>
        <v>0</v>
      </c>
      <c r="BN21" s="92" t="b">
        <f t="shared" si="15"/>
        <v>0</v>
      </c>
    </row>
    <row r="22" spans="1:66" x14ac:dyDescent="0.3">
      <c r="A22" s="24" t="s">
        <v>53</v>
      </c>
      <c r="B22" s="93" t="str">
        <f>'SetUp and Instructions'!C43</f>
        <v xml:space="preserve"> </v>
      </c>
      <c r="C22" s="45">
        <v>53</v>
      </c>
      <c r="D22" s="1">
        <v>47</v>
      </c>
      <c r="E22" s="1">
        <v>41</v>
      </c>
      <c r="F22" s="1">
        <v>38</v>
      </c>
      <c r="G22" s="1">
        <v>34</v>
      </c>
      <c r="H22" s="1">
        <v>25</v>
      </c>
      <c r="I22" s="1">
        <v>20</v>
      </c>
      <c r="J22" s="1">
        <v>19</v>
      </c>
      <c r="K22" s="1">
        <v>17</v>
      </c>
      <c r="L22" s="1">
        <v>12</v>
      </c>
      <c r="M22" s="1">
        <v>9</v>
      </c>
      <c r="N22" s="1">
        <v>7</v>
      </c>
      <c r="O22" s="1">
        <v>5</v>
      </c>
      <c r="P22" s="46">
        <v>1</v>
      </c>
      <c r="U22" s="65"/>
      <c r="BA22" s="92" t="b">
        <f t="shared" si="2"/>
        <v>0</v>
      </c>
      <c r="BB22" s="92" t="b">
        <f t="shared" si="3"/>
        <v>0</v>
      </c>
      <c r="BC22" s="92" t="b">
        <f t="shared" si="4"/>
        <v>0</v>
      </c>
      <c r="BD22" s="92" t="b">
        <f t="shared" si="5"/>
        <v>0</v>
      </c>
      <c r="BE22" s="92" t="b">
        <f t="shared" si="6"/>
        <v>0</v>
      </c>
      <c r="BF22" s="92" t="b">
        <f t="shared" si="7"/>
        <v>0</v>
      </c>
      <c r="BG22" s="92" t="b">
        <f t="shared" si="8"/>
        <v>0</v>
      </c>
      <c r="BH22" s="92" t="b">
        <f t="shared" si="9"/>
        <v>0</v>
      </c>
      <c r="BI22" s="92" t="b">
        <f t="shared" si="10"/>
        <v>0</v>
      </c>
      <c r="BJ22" s="92" t="b">
        <f t="shared" si="11"/>
        <v>0</v>
      </c>
      <c r="BK22" s="92" t="b">
        <f t="shared" si="12"/>
        <v>0</v>
      </c>
      <c r="BL22" s="92" t="b">
        <f t="shared" si="13"/>
        <v>0</v>
      </c>
      <c r="BM22" s="92" t="b">
        <f t="shared" si="14"/>
        <v>0</v>
      </c>
      <c r="BN22" s="92" t="b">
        <f t="shared" si="15"/>
        <v>0</v>
      </c>
    </row>
    <row r="23" spans="1:66" x14ac:dyDescent="0.3">
      <c r="A23" s="24" t="s">
        <v>54</v>
      </c>
      <c r="B23" s="93" t="str">
        <f>'SetUp and Instructions'!C44</f>
        <v xml:space="preserve"> </v>
      </c>
      <c r="C23" s="45">
        <v>50</v>
      </c>
      <c r="D23" s="1">
        <v>46</v>
      </c>
      <c r="E23" s="1">
        <v>42</v>
      </c>
      <c r="F23" s="1">
        <v>35</v>
      </c>
      <c r="G23" s="1">
        <v>33</v>
      </c>
      <c r="H23" s="1">
        <v>25</v>
      </c>
      <c r="I23" s="1">
        <v>23</v>
      </c>
      <c r="J23" s="1">
        <v>19</v>
      </c>
      <c r="K23" s="1">
        <v>16</v>
      </c>
      <c r="L23" s="1">
        <v>11</v>
      </c>
      <c r="M23" s="1">
        <v>8</v>
      </c>
      <c r="N23" s="1">
        <v>6</v>
      </c>
      <c r="O23" s="1">
        <v>4</v>
      </c>
      <c r="P23" s="46">
        <v>1</v>
      </c>
      <c r="U23" s="65"/>
      <c r="BA23" s="92" t="b">
        <f t="shared" si="2"/>
        <v>0</v>
      </c>
      <c r="BB23" s="92" t="b">
        <f t="shared" si="3"/>
        <v>0</v>
      </c>
      <c r="BC23" s="92" t="b">
        <f t="shared" si="4"/>
        <v>0</v>
      </c>
      <c r="BD23" s="92" t="b">
        <f t="shared" si="5"/>
        <v>0</v>
      </c>
      <c r="BE23" s="92" t="b">
        <f t="shared" si="6"/>
        <v>0</v>
      </c>
      <c r="BF23" s="92" t="b">
        <f t="shared" si="7"/>
        <v>0</v>
      </c>
      <c r="BG23" s="92" t="b">
        <f t="shared" si="8"/>
        <v>0</v>
      </c>
      <c r="BH23" s="92" t="b">
        <f t="shared" si="9"/>
        <v>0</v>
      </c>
      <c r="BI23" s="92" t="b">
        <f t="shared" si="10"/>
        <v>0</v>
      </c>
      <c r="BJ23" s="92" t="b">
        <f t="shared" si="11"/>
        <v>0</v>
      </c>
      <c r="BK23" s="92" t="b">
        <f t="shared" si="12"/>
        <v>0</v>
      </c>
      <c r="BL23" s="92" t="b">
        <f t="shared" si="13"/>
        <v>0</v>
      </c>
      <c r="BM23" s="92" t="b">
        <f t="shared" si="14"/>
        <v>0</v>
      </c>
      <c r="BN23" s="92" t="b">
        <f t="shared" si="15"/>
        <v>0</v>
      </c>
    </row>
    <row r="24" spans="1:66" x14ac:dyDescent="0.3">
      <c r="A24" s="24" t="s">
        <v>55</v>
      </c>
      <c r="B24" s="93" t="str">
        <f>'SetUp and Instructions'!C45</f>
        <v xml:space="preserve"> </v>
      </c>
      <c r="C24" s="45">
        <v>51</v>
      </c>
      <c r="D24" s="1">
        <v>45</v>
      </c>
      <c r="E24" s="1">
        <v>41</v>
      </c>
      <c r="F24" s="1">
        <v>38</v>
      </c>
      <c r="G24" s="1">
        <v>35</v>
      </c>
      <c r="H24" s="1">
        <v>26</v>
      </c>
      <c r="I24" s="1">
        <v>20</v>
      </c>
      <c r="J24" s="1">
        <v>20</v>
      </c>
      <c r="K24" s="1">
        <v>13</v>
      </c>
      <c r="L24" s="1">
        <v>12</v>
      </c>
      <c r="M24" s="1">
        <v>9</v>
      </c>
      <c r="N24" s="1">
        <v>6</v>
      </c>
      <c r="O24" s="1">
        <v>4</v>
      </c>
      <c r="P24" s="46">
        <v>1</v>
      </c>
      <c r="U24" s="65"/>
      <c r="BA24" s="92" t="b">
        <f t="shared" si="2"/>
        <v>0</v>
      </c>
      <c r="BB24" s="92" t="b">
        <f t="shared" si="3"/>
        <v>0</v>
      </c>
      <c r="BC24" s="92" t="b">
        <f t="shared" si="4"/>
        <v>0</v>
      </c>
      <c r="BD24" s="92" t="b">
        <f t="shared" si="5"/>
        <v>0</v>
      </c>
      <c r="BE24" s="92" t="b">
        <f t="shared" si="6"/>
        <v>0</v>
      </c>
      <c r="BF24" s="92" t="b">
        <f t="shared" si="7"/>
        <v>0</v>
      </c>
      <c r="BG24" s="92" t="b">
        <f t="shared" si="8"/>
        <v>0</v>
      </c>
      <c r="BH24" s="92" t="b">
        <f t="shared" si="9"/>
        <v>0</v>
      </c>
      <c r="BI24" s="92" t="b">
        <f t="shared" si="10"/>
        <v>0</v>
      </c>
      <c r="BJ24" s="92" t="b">
        <f t="shared" si="11"/>
        <v>0</v>
      </c>
      <c r="BK24" s="92" t="b">
        <f t="shared" si="12"/>
        <v>0</v>
      </c>
      <c r="BL24" s="92" t="b">
        <f t="shared" si="13"/>
        <v>0</v>
      </c>
      <c r="BM24" s="92" t="b">
        <f t="shared" si="14"/>
        <v>0</v>
      </c>
      <c r="BN24" s="92" t="b">
        <f t="shared" si="15"/>
        <v>0</v>
      </c>
    </row>
    <row r="25" spans="1:66" ht="15" thickBot="1" x14ac:dyDescent="0.35">
      <c r="A25" s="25" t="s">
        <v>56</v>
      </c>
      <c r="B25" s="139" t="str">
        <f>'SetUp and Instructions'!C46</f>
        <v xml:space="preserve"> </v>
      </c>
      <c r="C25" s="47">
        <v>51</v>
      </c>
      <c r="D25" s="48">
        <v>48</v>
      </c>
      <c r="E25" s="48">
        <v>43</v>
      </c>
      <c r="F25" s="48">
        <v>35</v>
      </c>
      <c r="G25" s="48">
        <v>33</v>
      </c>
      <c r="H25" s="48">
        <v>25</v>
      </c>
      <c r="I25" s="48">
        <v>20</v>
      </c>
      <c r="J25" s="48">
        <v>20</v>
      </c>
      <c r="K25" s="48">
        <v>14</v>
      </c>
      <c r="L25" s="48">
        <v>12</v>
      </c>
      <c r="M25" s="48">
        <v>8</v>
      </c>
      <c r="N25" s="48">
        <v>7</v>
      </c>
      <c r="O25" s="48">
        <v>4</v>
      </c>
      <c r="P25" s="49">
        <v>3</v>
      </c>
      <c r="S25" s="65"/>
      <c r="T25" s="65"/>
      <c r="U25" s="65"/>
      <c r="BA25" s="92" t="b">
        <f t="shared" si="2"/>
        <v>0</v>
      </c>
      <c r="BB25" s="92" t="b">
        <f t="shared" si="3"/>
        <v>0</v>
      </c>
      <c r="BC25" s="92" t="b">
        <f t="shared" si="4"/>
        <v>0</v>
      </c>
      <c r="BD25" s="92" t="b">
        <f t="shared" si="5"/>
        <v>0</v>
      </c>
      <c r="BE25" s="92" t="b">
        <f t="shared" si="6"/>
        <v>0</v>
      </c>
      <c r="BF25" s="92" t="b">
        <f t="shared" si="7"/>
        <v>0</v>
      </c>
      <c r="BG25" s="92" t="b">
        <f t="shared" si="8"/>
        <v>0</v>
      </c>
      <c r="BH25" s="92" t="b">
        <f t="shared" si="9"/>
        <v>0</v>
      </c>
      <c r="BI25" s="92" t="b">
        <f t="shared" si="10"/>
        <v>0</v>
      </c>
      <c r="BJ25" s="92" t="b">
        <f t="shared" si="11"/>
        <v>0</v>
      </c>
      <c r="BK25" s="92" t="b">
        <f t="shared" si="12"/>
        <v>0</v>
      </c>
      <c r="BL25" s="92" t="b">
        <f t="shared" si="13"/>
        <v>0</v>
      </c>
      <c r="BM25" s="92" t="b">
        <f t="shared" si="14"/>
        <v>0</v>
      </c>
      <c r="BN25" s="92" t="b">
        <f t="shared" si="15"/>
        <v>0</v>
      </c>
    </row>
    <row r="26" spans="1:66" ht="15" thickBot="1" x14ac:dyDescent="0.35">
      <c r="A26" s="57"/>
      <c r="B26" s="58"/>
      <c r="C26" s="125"/>
      <c r="D26" s="125"/>
      <c r="E26" s="125"/>
      <c r="F26" s="126"/>
      <c r="G26" s="67"/>
      <c r="H26" s="67"/>
      <c r="I26" s="67"/>
      <c r="J26" s="67"/>
      <c r="K26" s="67"/>
      <c r="L26" s="67"/>
      <c r="M26" s="67"/>
      <c r="N26" s="67"/>
      <c r="O26" s="67"/>
      <c r="P26" s="67"/>
      <c r="S26" s="65"/>
      <c r="T26" s="65"/>
      <c r="U26" s="65"/>
      <c r="AF26" s="65"/>
    </row>
    <row r="27" spans="1:66" ht="15" thickBot="1" x14ac:dyDescent="0.35">
      <c r="A27" s="158" t="s">
        <v>21</v>
      </c>
      <c r="B27" s="159"/>
      <c r="C27" s="168" t="s">
        <v>84</v>
      </c>
      <c r="D27" s="169"/>
      <c r="E27" s="169"/>
      <c r="F27" s="169"/>
      <c r="G27" s="169"/>
      <c r="H27" s="169"/>
      <c r="I27" s="169"/>
      <c r="J27" s="169"/>
      <c r="K27" s="169"/>
      <c r="L27" s="169"/>
      <c r="M27" s="169"/>
      <c r="N27" s="169"/>
      <c r="O27" s="169"/>
      <c r="P27" s="170"/>
      <c r="R27" s="148" t="s">
        <v>78</v>
      </c>
      <c r="S27" s="149"/>
      <c r="T27" s="150"/>
      <c r="AY27" s="116" t="s">
        <v>18</v>
      </c>
    </row>
    <row r="28" spans="1:66" ht="15" customHeight="1" thickBot="1" x14ac:dyDescent="0.35">
      <c r="A28" s="160"/>
      <c r="B28" s="161"/>
      <c r="C28" s="171"/>
      <c r="D28" s="172"/>
      <c r="E28" s="172"/>
      <c r="F28" s="172"/>
      <c r="G28" s="172"/>
      <c r="H28" s="172"/>
      <c r="I28" s="172"/>
      <c r="J28" s="172"/>
      <c r="K28" s="172"/>
      <c r="L28" s="172"/>
      <c r="M28" s="172"/>
      <c r="N28" s="172"/>
      <c r="O28" s="172"/>
      <c r="P28" s="173"/>
      <c r="R28" s="151"/>
      <c r="S28" s="152"/>
      <c r="T28" s="153"/>
      <c r="U28" s="65"/>
      <c r="AY28" s="117" t="s">
        <v>19</v>
      </c>
    </row>
    <row r="29" spans="1:66" ht="15" thickBot="1" x14ac:dyDescent="0.35">
      <c r="A29" s="59" t="s">
        <v>24</v>
      </c>
      <c r="B29" s="60" t="s">
        <v>25</v>
      </c>
      <c r="C29" s="19"/>
      <c r="D29" s="15" t="s">
        <v>18</v>
      </c>
      <c r="E29" s="16" t="s">
        <v>19</v>
      </c>
      <c r="F29" s="17" t="s">
        <v>16</v>
      </c>
      <c r="G29" s="18" t="s">
        <v>17</v>
      </c>
      <c r="H29" s="18" t="s">
        <v>40</v>
      </c>
      <c r="I29" s="18" t="s">
        <v>41</v>
      </c>
      <c r="J29" s="18" t="s">
        <v>42</v>
      </c>
      <c r="K29" s="18" t="s">
        <v>43</v>
      </c>
      <c r="L29" s="18" t="s">
        <v>44</v>
      </c>
      <c r="M29" s="18" t="s">
        <v>45</v>
      </c>
      <c r="N29" s="18" t="s">
        <v>46</v>
      </c>
      <c r="O29" s="18" t="s">
        <v>47</v>
      </c>
      <c r="P29" s="18" t="s">
        <v>48</v>
      </c>
      <c r="R29" s="35" t="s">
        <v>14</v>
      </c>
      <c r="S29" s="36" t="s">
        <v>8</v>
      </c>
      <c r="T29" s="34" t="s">
        <v>79</v>
      </c>
      <c r="AY29" s="118" t="s">
        <v>16</v>
      </c>
    </row>
    <row r="30" spans="1:66" ht="15" thickBot="1" x14ac:dyDescent="0.35">
      <c r="A30" s="26" t="str">
        <f>A7</f>
        <v>Gown</v>
      </c>
      <c r="B30" s="27" t="str">
        <f t="shared" ref="B30:B48" si="16">IF(B7=0," ",B7)</f>
        <v>Size 1</v>
      </c>
      <c r="C30" s="166"/>
      <c r="D30" s="97">
        <f t="shared" ref="D30:D48" si="17">IF(BB7=TRUE, " ", C7-D7)</f>
        <v>2</v>
      </c>
      <c r="E30" s="98">
        <f t="shared" ref="E30:E48" si="18">IF(BC7=TRUE, " ", D7-E7)</f>
        <v>8</v>
      </c>
      <c r="F30" s="98">
        <f t="shared" ref="F30:F48" si="19">IF(BD7=TRUE, " ", E7-F7)</f>
        <v>7</v>
      </c>
      <c r="G30" s="98">
        <f t="shared" ref="G30:G48" si="20">IF(BE7=TRUE, " ", F7-G7)</f>
        <v>5</v>
      </c>
      <c r="H30" s="98">
        <f t="shared" ref="H30:H48" si="21">IF(BF7=TRUE, " ", G7-H7)</f>
        <v>0</v>
      </c>
      <c r="I30" s="98">
        <f t="shared" ref="I30:I48" si="22">IF(BG7=TRUE, " ", H7-I7)</f>
        <v>9</v>
      </c>
      <c r="J30" s="98">
        <f t="shared" ref="J30:J48" si="23">IF(BH7=TRUE, " ", I7-J7)</f>
        <v>3</v>
      </c>
      <c r="K30" s="98">
        <f t="shared" ref="K30:K48" si="24">IF(BI7=TRUE, " ", J7-K7)</f>
        <v>2</v>
      </c>
      <c r="L30" s="98">
        <v>1</v>
      </c>
      <c r="M30" s="98">
        <v>2</v>
      </c>
      <c r="N30" s="98">
        <v>5</v>
      </c>
      <c r="O30" s="98">
        <v>4</v>
      </c>
      <c r="P30" s="99">
        <v>2</v>
      </c>
      <c r="R30" s="37" t="str">
        <f>'SetUp and Instructions'!B28</f>
        <v>Gown</v>
      </c>
      <c r="S30" s="38" t="str">
        <f>'SetUp and Instructions'!C28</f>
        <v>Size 1</v>
      </c>
      <c r="T30" s="21">
        <f>IF(SUM(D30:P30)&gt;0,AVERAGE(D30:P30),"|")</f>
        <v>3.8461538461538463</v>
      </c>
      <c r="AY30" s="119" t="s">
        <v>17</v>
      </c>
    </row>
    <row r="31" spans="1:66" ht="15" thickBot="1" x14ac:dyDescent="0.35">
      <c r="A31" s="26" t="str">
        <f t="shared" ref="A31:A48" si="25">A8</f>
        <v>Gown</v>
      </c>
      <c r="B31" s="27" t="str">
        <f t="shared" si="16"/>
        <v>Size 2</v>
      </c>
      <c r="C31" s="166"/>
      <c r="D31" s="100">
        <f t="shared" si="17"/>
        <v>2</v>
      </c>
      <c r="E31" s="101">
        <f t="shared" si="18"/>
        <v>7</v>
      </c>
      <c r="F31" s="101">
        <f t="shared" si="19"/>
        <v>3</v>
      </c>
      <c r="G31" s="101">
        <f t="shared" si="20"/>
        <v>4</v>
      </c>
      <c r="H31" s="101">
        <f t="shared" si="21"/>
        <v>8</v>
      </c>
      <c r="I31" s="101">
        <f t="shared" si="22"/>
        <v>2</v>
      </c>
      <c r="J31" s="101">
        <f t="shared" si="23"/>
        <v>7</v>
      </c>
      <c r="K31" s="101">
        <f t="shared" si="24"/>
        <v>2</v>
      </c>
      <c r="L31" s="101">
        <f t="shared" ref="L31:L48" si="26">IF(BJ8=TRUE, " ", K8-L8)</f>
        <v>4</v>
      </c>
      <c r="M31" s="101">
        <f t="shared" ref="M31:M48" si="27">IF(BK8=TRUE, " ", L8-M8)</f>
        <v>3</v>
      </c>
      <c r="N31" s="101">
        <f t="shared" ref="N31:N48" si="28">IF(BL8=TRUE, " ", M8-N8)</f>
        <v>2</v>
      </c>
      <c r="O31" s="101">
        <f t="shared" ref="O31:O48" si="29">IF(BM8=TRUE, " ", N8-O8)</f>
        <v>2</v>
      </c>
      <c r="P31" s="102">
        <f t="shared" ref="P31:P48" si="30">IF(BN8=TRUE, " ", O8-P8)</f>
        <v>3</v>
      </c>
      <c r="R31" s="20" t="str">
        <f>'SetUp and Instructions'!B29</f>
        <v>Gown</v>
      </c>
      <c r="S31" s="39" t="str">
        <f>'SetUp and Instructions'!C29</f>
        <v>Size 2</v>
      </c>
      <c r="T31" s="22">
        <f t="shared" ref="T31:T48" si="31">IF(SUM(D31:P31)&gt;0,AVERAGE(D31:P31),"|")</f>
        <v>3.7692307692307692</v>
      </c>
      <c r="AY31" s="119" t="s">
        <v>40</v>
      </c>
    </row>
    <row r="32" spans="1:66" ht="15.75" customHeight="1" thickBot="1" x14ac:dyDescent="0.35">
      <c r="A32" s="26" t="str">
        <f t="shared" si="25"/>
        <v>Surgical Mask</v>
      </c>
      <c r="B32" s="27" t="str">
        <f t="shared" si="16"/>
        <v xml:space="preserve"> </v>
      </c>
      <c r="C32" s="166"/>
      <c r="D32" s="100">
        <f t="shared" si="17"/>
        <v>2</v>
      </c>
      <c r="E32" s="101">
        <f t="shared" si="18"/>
        <v>4</v>
      </c>
      <c r="F32" s="101">
        <f t="shared" si="19"/>
        <v>9</v>
      </c>
      <c r="G32" s="101">
        <f t="shared" si="20"/>
        <v>6</v>
      </c>
      <c r="H32" s="101">
        <f t="shared" si="21"/>
        <v>5</v>
      </c>
      <c r="I32" s="101">
        <f t="shared" si="22"/>
        <v>4</v>
      </c>
      <c r="J32" s="101">
        <f t="shared" si="23"/>
        <v>3</v>
      </c>
      <c r="K32" s="101">
        <f t="shared" si="24"/>
        <v>5</v>
      </c>
      <c r="L32" s="101">
        <f t="shared" si="26"/>
        <v>1</v>
      </c>
      <c r="M32" s="101">
        <f t="shared" si="27"/>
        <v>3</v>
      </c>
      <c r="N32" s="101">
        <f t="shared" si="28"/>
        <v>2</v>
      </c>
      <c r="O32" s="101">
        <f t="shared" si="29"/>
        <v>3</v>
      </c>
      <c r="P32" s="102">
        <f t="shared" si="30"/>
        <v>2</v>
      </c>
      <c r="R32" s="20" t="str">
        <f>'SetUp and Instructions'!B30</f>
        <v>Surgical Mask</v>
      </c>
      <c r="S32" s="39" t="str">
        <f>'SetUp and Instructions'!C30</f>
        <v xml:space="preserve"> </v>
      </c>
      <c r="T32" s="22">
        <f t="shared" si="31"/>
        <v>3.7692307692307692</v>
      </c>
      <c r="AY32" s="119" t="s">
        <v>41</v>
      </c>
    </row>
    <row r="33" spans="1:51" ht="15" thickBot="1" x14ac:dyDescent="0.35">
      <c r="A33" s="26" t="str">
        <f t="shared" si="25"/>
        <v>Gloves</v>
      </c>
      <c r="B33" s="27" t="str">
        <f t="shared" si="16"/>
        <v>small</v>
      </c>
      <c r="C33" s="166"/>
      <c r="D33" s="100">
        <f t="shared" si="17"/>
        <v>3</v>
      </c>
      <c r="E33" s="101">
        <f t="shared" si="18"/>
        <v>6</v>
      </c>
      <c r="F33" s="101">
        <f t="shared" si="19"/>
        <v>6</v>
      </c>
      <c r="G33" s="101">
        <f t="shared" si="20"/>
        <v>2</v>
      </c>
      <c r="H33" s="101">
        <f t="shared" si="21"/>
        <v>3</v>
      </c>
      <c r="I33" s="101">
        <f t="shared" si="22"/>
        <v>10</v>
      </c>
      <c r="J33" s="101">
        <f t="shared" si="23"/>
        <v>2</v>
      </c>
      <c r="K33" s="101">
        <f t="shared" si="24"/>
        <v>4</v>
      </c>
      <c r="L33" s="101">
        <f t="shared" si="26"/>
        <v>2</v>
      </c>
      <c r="M33" s="101">
        <f t="shared" si="27"/>
        <v>3</v>
      </c>
      <c r="N33" s="101">
        <f t="shared" si="28"/>
        <v>2</v>
      </c>
      <c r="O33" s="101">
        <f t="shared" si="29"/>
        <v>3</v>
      </c>
      <c r="P33" s="102">
        <f t="shared" si="30"/>
        <v>3</v>
      </c>
      <c r="R33" s="20" t="str">
        <f>'SetUp and Instructions'!B31</f>
        <v>Gloves</v>
      </c>
      <c r="S33" s="39" t="str">
        <f>'SetUp and Instructions'!C31</f>
        <v>small</v>
      </c>
      <c r="T33" s="22">
        <f t="shared" si="31"/>
        <v>3.7692307692307692</v>
      </c>
      <c r="AY33" s="119" t="s">
        <v>42</v>
      </c>
    </row>
    <row r="34" spans="1:51" ht="15" thickBot="1" x14ac:dyDescent="0.35">
      <c r="A34" s="26" t="str">
        <f t="shared" si="25"/>
        <v>Gloves</v>
      </c>
      <c r="B34" s="27" t="str">
        <f t="shared" si="16"/>
        <v>medium</v>
      </c>
      <c r="C34" s="166"/>
      <c r="D34" s="100">
        <f t="shared" si="17"/>
        <v>5</v>
      </c>
      <c r="E34" s="101">
        <f t="shared" si="18"/>
        <v>8</v>
      </c>
      <c r="F34" s="101">
        <f t="shared" si="19"/>
        <v>2</v>
      </c>
      <c r="G34" s="101">
        <f t="shared" si="20"/>
        <v>5</v>
      </c>
      <c r="H34" s="101">
        <f t="shared" si="21"/>
        <v>10</v>
      </c>
      <c r="I34" s="101">
        <f t="shared" si="22"/>
        <v>3</v>
      </c>
      <c r="J34" s="101">
        <f t="shared" si="23"/>
        <v>5</v>
      </c>
      <c r="K34" s="101">
        <f t="shared" si="24"/>
        <v>0</v>
      </c>
      <c r="L34" s="101">
        <f t="shared" si="26"/>
        <v>5</v>
      </c>
      <c r="M34" s="101">
        <f t="shared" si="27"/>
        <v>4</v>
      </c>
      <c r="N34" s="101">
        <f t="shared" si="28"/>
        <v>2</v>
      </c>
      <c r="O34" s="101">
        <f t="shared" si="29"/>
        <v>1</v>
      </c>
      <c r="P34" s="102">
        <f t="shared" si="30"/>
        <v>3</v>
      </c>
      <c r="R34" s="20" t="str">
        <f>'SetUp and Instructions'!B32</f>
        <v>Gloves</v>
      </c>
      <c r="S34" s="39" t="str">
        <f>'SetUp and Instructions'!C32</f>
        <v>medium</v>
      </c>
      <c r="T34" s="22">
        <f t="shared" si="31"/>
        <v>4.0769230769230766</v>
      </c>
      <c r="AY34" s="119" t="s">
        <v>43</v>
      </c>
    </row>
    <row r="35" spans="1:51" ht="15" thickBot="1" x14ac:dyDescent="0.35">
      <c r="A35" s="26" t="str">
        <f t="shared" si="25"/>
        <v>Gloves</v>
      </c>
      <c r="B35" s="27" t="str">
        <f t="shared" si="16"/>
        <v>large</v>
      </c>
      <c r="C35" s="166"/>
      <c r="D35" s="100">
        <f t="shared" si="17"/>
        <v>7</v>
      </c>
      <c r="E35" s="101">
        <f t="shared" si="18"/>
        <v>0</v>
      </c>
      <c r="F35" s="101">
        <f t="shared" si="19"/>
        <v>10</v>
      </c>
      <c r="G35" s="101">
        <f t="shared" si="20"/>
        <v>3</v>
      </c>
      <c r="H35" s="101">
        <f t="shared" si="21"/>
        <v>4</v>
      </c>
      <c r="I35" s="101">
        <f t="shared" si="22"/>
        <v>6</v>
      </c>
      <c r="J35" s="101">
        <f t="shared" si="23"/>
        <v>3</v>
      </c>
      <c r="K35" s="101">
        <f t="shared" si="24"/>
        <v>2</v>
      </c>
      <c r="L35" s="101">
        <f t="shared" si="26"/>
        <v>6</v>
      </c>
      <c r="M35" s="101">
        <f t="shared" si="27"/>
        <v>2</v>
      </c>
      <c r="N35" s="101">
        <f t="shared" si="28"/>
        <v>3</v>
      </c>
      <c r="O35" s="101">
        <f t="shared" si="29"/>
        <v>2</v>
      </c>
      <c r="P35" s="102">
        <f t="shared" si="30"/>
        <v>2</v>
      </c>
      <c r="R35" s="20" t="str">
        <f>'SetUp and Instructions'!B33</f>
        <v>Gloves</v>
      </c>
      <c r="S35" s="39" t="str">
        <f>'SetUp and Instructions'!C33</f>
        <v>large</v>
      </c>
      <c r="T35" s="22">
        <f t="shared" si="31"/>
        <v>3.8461538461538463</v>
      </c>
      <c r="AY35" s="119" t="s">
        <v>44</v>
      </c>
    </row>
    <row r="36" spans="1:51" ht="15" thickBot="1" x14ac:dyDescent="0.35">
      <c r="A36" s="26" t="str">
        <f t="shared" si="25"/>
        <v>Gloves</v>
      </c>
      <c r="B36" s="27" t="str">
        <f t="shared" si="16"/>
        <v>extra large</v>
      </c>
      <c r="C36" s="166"/>
      <c r="D36" s="100">
        <f t="shared" si="17"/>
        <v>6</v>
      </c>
      <c r="E36" s="101">
        <f t="shared" si="18"/>
        <v>6</v>
      </c>
      <c r="F36" s="101">
        <f t="shared" si="19"/>
        <v>3</v>
      </c>
      <c r="G36" s="101">
        <f t="shared" si="20"/>
        <v>4</v>
      </c>
      <c r="H36" s="101">
        <f t="shared" si="21"/>
        <v>9</v>
      </c>
      <c r="I36" s="101">
        <f t="shared" si="22"/>
        <v>5</v>
      </c>
      <c r="J36" s="101">
        <f t="shared" si="23"/>
        <v>1</v>
      </c>
      <c r="K36" s="101">
        <f t="shared" si="24"/>
        <v>2</v>
      </c>
      <c r="L36" s="101">
        <f t="shared" si="26"/>
        <v>5</v>
      </c>
      <c r="M36" s="101">
        <f t="shared" si="27"/>
        <v>3</v>
      </c>
      <c r="N36" s="101">
        <f t="shared" si="28"/>
        <v>2</v>
      </c>
      <c r="O36" s="101">
        <f t="shared" si="29"/>
        <v>2</v>
      </c>
      <c r="P36" s="102">
        <f t="shared" si="30"/>
        <v>4</v>
      </c>
      <c r="R36" s="20" t="str">
        <f>'SetUp and Instructions'!B34</f>
        <v>Gloves</v>
      </c>
      <c r="S36" s="39" t="str">
        <f>'SetUp and Instructions'!C34</f>
        <v>extra large</v>
      </c>
      <c r="T36" s="22">
        <f t="shared" si="31"/>
        <v>4</v>
      </c>
      <c r="AY36" s="119" t="s">
        <v>45</v>
      </c>
    </row>
    <row r="37" spans="1:51" ht="15" thickBot="1" x14ac:dyDescent="0.35">
      <c r="A37" s="26" t="str">
        <f t="shared" si="25"/>
        <v>Respirator</v>
      </c>
      <c r="B37" s="27" t="str">
        <f t="shared" si="16"/>
        <v>North 7130</v>
      </c>
      <c r="C37" s="166"/>
      <c r="D37" s="100">
        <f t="shared" si="17"/>
        <v>4</v>
      </c>
      <c r="E37" s="101">
        <f t="shared" si="18"/>
        <v>4</v>
      </c>
      <c r="F37" s="101">
        <f t="shared" si="19"/>
        <v>7</v>
      </c>
      <c r="G37" s="101">
        <f t="shared" si="20"/>
        <v>2</v>
      </c>
      <c r="H37" s="101">
        <f t="shared" si="21"/>
        <v>8</v>
      </c>
      <c r="I37" s="101">
        <f t="shared" si="22"/>
        <v>2</v>
      </c>
      <c r="J37" s="101">
        <f t="shared" si="23"/>
        <v>4</v>
      </c>
      <c r="K37" s="101">
        <f t="shared" si="24"/>
        <v>3</v>
      </c>
      <c r="L37" s="101">
        <f t="shared" si="26"/>
        <v>5</v>
      </c>
      <c r="M37" s="101">
        <f t="shared" si="27"/>
        <v>3</v>
      </c>
      <c r="N37" s="101">
        <f t="shared" si="28"/>
        <v>2</v>
      </c>
      <c r="O37" s="101">
        <f t="shared" si="29"/>
        <v>2</v>
      </c>
      <c r="P37" s="102">
        <f t="shared" si="30"/>
        <v>3</v>
      </c>
      <c r="R37" s="20" t="str">
        <f>'SetUp and Instructions'!B35</f>
        <v>Respirator</v>
      </c>
      <c r="S37" s="39" t="str">
        <f>'SetUp and Instructions'!C35</f>
        <v>North 7130</v>
      </c>
      <c r="T37" s="22">
        <f t="shared" si="31"/>
        <v>3.7692307692307692</v>
      </c>
      <c r="AY37" s="119" t="s">
        <v>46</v>
      </c>
    </row>
    <row r="38" spans="1:51" ht="15" thickBot="1" x14ac:dyDescent="0.35">
      <c r="A38" s="26" t="str">
        <f t="shared" si="25"/>
        <v>Respirator</v>
      </c>
      <c r="B38" s="27" t="str">
        <f t="shared" si="16"/>
        <v>3M 8210</v>
      </c>
      <c r="C38" s="166"/>
      <c r="D38" s="100">
        <f t="shared" si="17"/>
        <v>6</v>
      </c>
      <c r="E38" s="101">
        <f t="shared" si="18"/>
        <v>4</v>
      </c>
      <c r="F38" s="101">
        <f t="shared" si="19"/>
        <v>3</v>
      </c>
      <c r="G38" s="101">
        <f t="shared" si="20"/>
        <v>3</v>
      </c>
      <c r="H38" s="101">
        <f t="shared" si="21"/>
        <v>9</v>
      </c>
      <c r="I38" s="101">
        <f t="shared" si="22"/>
        <v>6</v>
      </c>
      <c r="J38" s="101">
        <f t="shared" si="23"/>
        <v>0</v>
      </c>
      <c r="K38" s="101">
        <f t="shared" si="24"/>
        <v>7</v>
      </c>
      <c r="L38" s="101">
        <f t="shared" si="26"/>
        <v>1</v>
      </c>
      <c r="M38" s="101">
        <f t="shared" si="27"/>
        <v>3</v>
      </c>
      <c r="N38" s="101">
        <f t="shared" si="28"/>
        <v>3</v>
      </c>
      <c r="O38" s="101">
        <f t="shared" si="29"/>
        <v>2</v>
      </c>
      <c r="P38" s="102">
        <f t="shared" si="30"/>
        <v>3</v>
      </c>
      <c r="R38" s="20" t="str">
        <f>'SetUp and Instructions'!B36</f>
        <v>Respirator</v>
      </c>
      <c r="S38" s="39" t="str">
        <f>'SetUp and Instructions'!C36</f>
        <v>3M 8210</v>
      </c>
      <c r="T38" s="22">
        <f t="shared" si="31"/>
        <v>3.8461538461538463</v>
      </c>
      <c r="AY38" s="119" t="s">
        <v>47</v>
      </c>
    </row>
    <row r="39" spans="1:51" ht="15" thickBot="1" x14ac:dyDescent="0.35">
      <c r="A39" s="26" t="str">
        <f t="shared" si="25"/>
        <v>Respirator</v>
      </c>
      <c r="B39" s="27" t="str">
        <f t="shared" si="16"/>
        <v>3M 1860</v>
      </c>
      <c r="C39" s="166"/>
      <c r="D39" s="100">
        <f t="shared" si="17"/>
        <v>3</v>
      </c>
      <c r="E39" s="101">
        <f t="shared" si="18"/>
        <v>5</v>
      </c>
      <c r="F39" s="101">
        <f t="shared" si="19"/>
        <v>8</v>
      </c>
      <c r="G39" s="101">
        <f t="shared" si="20"/>
        <v>2</v>
      </c>
      <c r="H39" s="101">
        <f t="shared" si="21"/>
        <v>8</v>
      </c>
      <c r="I39" s="101">
        <f t="shared" si="22"/>
        <v>5</v>
      </c>
      <c r="J39" s="101">
        <f t="shared" si="23"/>
        <v>0</v>
      </c>
      <c r="K39" s="101">
        <f t="shared" si="24"/>
        <v>6</v>
      </c>
      <c r="L39" s="101">
        <f t="shared" si="26"/>
        <v>2</v>
      </c>
      <c r="M39" s="101">
        <f t="shared" si="27"/>
        <v>4</v>
      </c>
      <c r="N39" s="101">
        <f t="shared" si="28"/>
        <v>1</v>
      </c>
      <c r="O39" s="101">
        <f t="shared" si="29"/>
        <v>3</v>
      </c>
      <c r="P39" s="102">
        <f t="shared" si="30"/>
        <v>1</v>
      </c>
      <c r="R39" s="20" t="str">
        <f>'SetUp and Instructions'!B37</f>
        <v>Respirator</v>
      </c>
      <c r="S39" s="39" t="str">
        <f>'SetUp and Instructions'!C37</f>
        <v>3M 1860</v>
      </c>
      <c r="T39" s="22">
        <f t="shared" si="31"/>
        <v>3.6923076923076925</v>
      </c>
      <c r="AY39" s="119" t="s">
        <v>48</v>
      </c>
    </row>
    <row r="40" spans="1:51" x14ac:dyDescent="0.3">
      <c r="A40" s="26" t="str">
        <f t="shared" si="25"/>
        <v>Face Shield</v>
      </c>
      <c r="B40" s="27" t="str">
        <f t="shared" si="16"/>
        <v xml:space="preserve"> </v>
      </c>
      <c r="C40" s="166"/>
      <c r="D40" s="100">
        <f t="shared" si="17"/>
        <v>2</v>
      </c>
      <c r="E40" s="101">
        <f t="shared" si="18"/>
        <v>7</v>
      </c>
      <c r="F40" s="101">
        <f t="shared" si="19"/>
        <v>3</v>
      </c>
      <c r="G40" s="101">
        <f t="shared" si="20"/>
        <v>4</v>
      </c>
      <c r="H40" s="101">
        <f t="shared" si="21"/>
        <v>8</v>
      </c>
      <c r="I40" s="101">
        <f t="shared" si="22"/>
        <v>2</v>
      </c>
      <c r="J40" s="101">
        <f t="shared" si="23"/>
        <v>7</v>
      </c>
      <c r="K40" s="101">
        <f t="shared" si="24"/>
        <v>2</v>
      </c>
      <c r="L40" s="101">
        <f t="shared" si="26"/>
        <v>4</v>
      </c>
      <c r="M40" s="101">
        <f t="shared" si="27"/>
        <v>3</v>
      </c>
      <c r="N40" s="101">
        <f t="shared" si="28"/>
        <v>2</v>
      </c>
      <c r="O40" s="101">
        <f t="shared" si="29"/>
        <v>2</v>
      </c>
      <c r="P40" s="102">
        <f t="shared" si="30"/>
        <v>3</v>
      </c>
      <c r="R40" s="20" t="str">
        <f>'SetUp and Instructions'!B38</f>
        <v>Face Shield</v>
      </c>
      <c r="S40" s="39" t="str">
        <f>'SetUp and Instructions'!C38</f>
        <v xml:space="preserve"> </v>
      </c>
      <c r="T40" s="22">
        <f t="shared" si="31"/>
        <v>3.7692307692307692</v>
      </c>
    </row>
    <row r="41" spans="1:51" x14ac:dyDescent="0.3">
      <c r="A41" s="26" t="str">
        <f t="shared" si="25"/>
        <v>Other 1</v>
      </c>
      <c r="B41" s="27" t="str">
        <f t="shared" si="16"/>
        <v xml:space="preserve"> </v>
      </c>
      <c r="C41" s="166"/>
      <c r="D41" s="100">
        <f t="shared" si="17"/>
        <v>2</v>
      </c>
      <c r="E41" s="101">
        <f t="shared" si="18"/>
        <v>4</v>
      </c>
      <c r="F41" s="101">
        <f t="shared" si="19"/>
        <v>9</v>
      </c>
      <c r="G41" s="101">
        <f t="shared" si="20"/>
        <v>6</v>
      </c>
      <c r="H41" s="101">
        <f t="shared" si="21"/>
        <v>5</v>
      </c>
      <c r="I41" s="101">
        <f t="shared" si="22"/>
        <v>4</v>
      </c>
      <c r="J41" s="101">
        <f t="shared" si="23"/>
        <v>3</v>
      </c>
      <c r="K41" s="101">
        <f t="shared" si="24"/>
        <v>5</v>
      </c>
      <c r="L41" s="101">
        <f t="shared" si="26"/>
        <v>1</v>
      </c>
      <c r="M41" s="101">
        <f t="shared" si="27"/>
        <v>3</v>
      </c>
      <c r="N41" s="101">
        <f t="shared" si="28"/>
        <v>2</v>
      </c>
      <c r="O41" s="101">
        <f t="shared" si="29"/>
        <v>3</v>
      </c>
      <c r="P41" s="102">
        <f t="shared" si="30"/>
        <v>2</v>
      </c>
      <c r="R41" s="20" t="str">
        <f>'SetUp and Instructions'!B39</f>
        <v>Other 1</v>
      </c>
      <c r="S41" s="39" t="str">
        <f>'SetUp and Instructions'!C39</f>
        <v xml:space="preserve"> </v>
      </c>
      <c r="T41" s="22">
        <f t="shared" si="31"/>
        <v>3.7692307692307692</v>
      </c>
    </row>
    <row r="42" spans="1:51" x14ac:dyDescent="0.3">
      <c r="A42" s="26" t="str">
        <f t="shared" si="25"/>
        <v>Other 2</v>
      </c>
      <c r="B42" s="27" t="str">
        <f t="shared" si="16"/>
        <v xml:space="preserve"> </v>
      </c>
      <c r="C42" s="166"/>
      <c r="D42" s="100">
        <f t="shared" si="17"/>
        <v>3</v>
      </c>
      <c r="E42" s="101">
        <f t="shared" si="18"/>
        <v>6</v>
      </c>
      <c r="F42" s="101">
        <f t="shared" si="19"/>
        <v>6</v>
      </c>
      <c r="G42" s="101">
        <f t="shared" si="20"/>
        <v>2</v>
      </c>
      <c r="H42" s="101">
        <f t="shared" si="21"/>
        <v>3</v>
      </c>
      <c r="I42" s="101">
        <f t="shared" si="22"/>
        <v>10</v>
      </c>
      <c r="J42" s="101">
        <f t="shared" si="23"/>
        <v>2</v>
      </c>
      <c r="K42" s="101">
        <f t="shared" si="24"/>
        <v>4</v>
      </c>
      <c r="L42" s="101">
        <f t="shared" si="26"/>
        <v>2</v>
      </c>
      <c r="M42" s="101">
        <f t="shared" si="27"/>
        <v>3</v>
      </c>
      <c r="N42" s="101">
        <f t="shared" si="28"/>
        <v>2</v>
      </c>
      <c r="O42" s="101">
        <f t="shared" si="29"/>
        <v>3</v>
      </c>
      <c r="P42" s="102">
        <f t="shared" si="30"/>
        <v>3</v>
      </c>
      <c r="R42" s="20" t="str">
        <f>'SetUp and Instructions'!B40</f>
        <v>Other 2</v>
      </c>
      <c r="S42" s="39" t="str">
        <f>'SetUp and Instructions'!C40</f>
        <v xml:space="preserve"> </v>
      </c>
      <c r="T42" s="22">
        <f t="shared" si="31"/>
        <v>3.7692307692307692</v>
      </c>
      <c r="AY42" s="127" t="s">
        <v>98</v>
      </c>
    </row>
    <row r="43" spans="1:51" x14ac:dyDescent="0.3">
      <c r="A43" s="26" t="str">
        <f t="shared" si="25"/>
        <v>Other 3</v>
      </c>
      <c r="B43" s="27" t="str">
        <f t="shared" si="16"/>
        <v xml:space="preserve"> </v>
      </c>
      <c r="C43" s="166"/>
      <c r="D43" s="100">
        <f t="shared" si="17"/>
        <v>5</v>
      </c>
      <c r="E43" s="101">
        <f t="shared" si="18"/>
        <v>8</v>
      </c>
      <c r="F43" s="101">
        <f t="shared" si="19"/>
        <v>2</v>
      </c>
      <c r="G43" s="101">
        <f t="shared" si="20"/>
        <v>5</v>
      </c>
      <c r="H43" s="101">
        <f t="shared" si="21"/>
        <v>10</v>
      </c>
      <c r="I43" s="101">
        <f t="shared" si="22"/>
        <v>3</v>
      </c>
      <c r="J43" s="101">
        <f t="shared" si="23"/>
        <v>5</v>
      </c>
      <c r="K43" s="101">
        <f t="shared" si="24"/>
        <v>0</v>
      </c>
      <c r="L43" s="101">
        <f t="shared" si="26"/>
        <v>5</v>
      </c>
      <c r="M43" s="101">
        <f t="shared" si="27"/>
        <v>4</v>
      </c>
      <c r="N43" s="101">
        <f t="shared" si="28"/>
        <v>2</v>
      </c>
      <c r="O43" s="101">
        <f t="shared" si="29"/>
        <v>1</v>
      </c>
      <c r="P43" s="102">
        <f t="shared" si="30"/>
        <v>3</v>
      </c>
      <c r="R43" s="20" t="str">
        <f>'SetUp and Instructions'!B41</f>
        <v>Other 3</v>
      </c>
      <c r="S43" s="39" t="str">
        <f>'SetUp and Instructions'!C41</f>
        <v xml:space="preserve"> </v>
      </c>
      <c r="T43" s="22">
        <f t="shared" si="31"/>
        <v>4.0769230769230766</v>
      </c>
      <c r="AY43" s="127" t="s">
        <v>99</v>
      </c>
    </row>
    <row r="44" spans="1:51" x14ac:dyDescent="0.3">
      <c r="A44" s="26" t="str">
        <f t="shared" si="25"/>
        <v>Other 4</v>
      </c>
      <c r="B44" s="27" t="str">
        <f t="shared" si="16"/>
        <v xml:space="preserve"> </v>
      </c>
      <c r="C44" s="166"/>
      <c r="D44" s="100">
        <f t="shared" si="17"/>
        <v>7</v>
      </c>
      <c r="E44" s="101">
        <f t="shared" si="18"/>
        <v>0</v>
      </c>
      <c r="F44" s="101">
        <f t="shared" si="19"/>
        <v>10</v>
      </c>
      <c r="G44" s="101">
        <f t="shared" si="20"/>
        <v>3</v>
      </c>
      <c r="H44" s="101">
        <f t="shared" si="21"/>
        <v>4</v>
      </c>
      <c r="I44" s="101">
        <f t="shared" si="22"/>
        <v>6</v>
      </c>
      <c r="J44" s="101">
        <f t="shared" si="23"/>
        <v>3</v>
      </c>
      <c r="K44" s="101">
        <f t="shared" si="24"/>
        <v>2</v>
      </c>
      <c r="L44" s="101">
        <f t="shared" si="26"/>
        <v>6</v>
      </c>
      <c r="M44" s="101">
        <f t="shared" si="27"/>
        <v>2</v>
      </c>
      <c r="N44" s="101">
        <f t="shared" si="28"/>
        <v>3</v>
      </c>
      <c r="O44" s="101">
        <f t="shared" si="29"/>
        <v>2</v>
      </c>
      <c r="P44" s="102">
        <f t="shared" si="30"/>
        <v>2</v>
      </c>
      <c r="R44" s="20" t="str">
        <f>'SetUp and Instructions'!B42</f>
        <v>Other 4</v>
      </c>
      <c r="S44" s="39" t="str">
        <f>'SetUp and Instructions'!C42</f>
        <v xml:space="preserve"> </v>
      </c>
      <c r="T44" s="22">
        <f t="shared" si="31"/>
        <v>3.8461538461538463</v>
      </c>
      <c r="AY44" s="127" t="s">
        <v>100</v>
      </c>
    </row>
    <row r="45" spans="1:51" x14ac:dyDescent="0.3">
      <c r="A45" s="26" t="str">
        <f t="shared" si="25"/>
        <v>Other 5</v>
      </c>
      <c r="B45" s="27" t="str">
        <f t="shared" si="16"/>
        <v xml:space="preserve"> </v>
      </c>
      <c r="C45" s="166"/>
      <c r="D45" s="100">
        <f t="shared" si="17"/>
        <v>6</v>
      </c>
      <c r="E45" s="101">
        <f t="shared" si="18"/>
        <v>6</v>
      </c>
      <c r="F45" s="101">
        <f t="shared" si="19"/>
        <v>3</v>
      </c>
      <c r="G45" s="101">
        <f t="shared" si="20"/>
        <v>4</v>
      </c>
      <c r="H45" s="101">
        <f t="shared" si="21"/>
        <v>9</v>
      </c>
      <c r="I45" s="101">
        <f t="shared" si="22"/>
        <v>5</v>
      </c>
      <c r="J45" s="101">
        <f t="shared" si="23"/>
        <v>1</v>
      </c>
      <c r="K45" s="101">
        <f t="shared" si="24"/>
        <v>2</v>
      </c>
      <c r="L45" s="101">
        <f t="shared" si="26"/>
        <v>5</v>
      </c>
      <c r="M45" s="101">
        <f t="shared" si="27"/>
        <v>3</v>
      </c>
      <c r="N45" s="101">
        <f t="shared" si="28"/>
        <v>2</v>
      </c>
      <c r="O45" s="101">
        <f t="shared" si="29"/>
        <v>2</v>
      </c>
      <c r="P45" s="102">
        <f t="shared" si="30"/>
        <v>4</v>
      </c>
      <c r="R45" s="20" t="str">
        <f>'SetUp and Instructions'!B43</f>
        <v>Other 5</v>
      </c>
      <c r="S45" s="39" t="str">
        <f>'SetUp and Instructions'!C43</f>
        <v xml:space="preserve"> </v>
      </c>
      <c r="T45" s="22">
        <f t="shared" si="31"/>
        <v>4</v>
      </c>
      <c r="AY45" s="127" t="s">
        <v>89</v>
      </c>
    </row>
    <row r="46" spans="1:51" x14ac:dyDescent="0.3">
      <c r="A46" s="26" t="str">
        <f t="shared" si="25"/>
        <v>Other 6</v>
      </c>
      <c r="B46" s="27" t="str">
        <f t="shared" si="16"/>
        <v xml:space="preserve"> </v>
      </c>
      <c r="C46" s="166"/>
      <c r="D46" s="100">
        <f t="shared" si="17"/>
        <v>4</v>
      </c>
      <c r="E46" s="101">
        <f t="shared" si="18"/>
        <v>4</v>
      </c>
      <c r="F46" s="101">
        <f t="shared" si="19"/>
        <v>7</v>
      </c>
      <c r="G46" s="101">
        <f t="shared" si="20"/>
        <v>2</v>
      </c>
      <c r="H46" s="101">
        <f t="shared" si="21"/>
        <v>8</v>
      </c>
      <c r="I46" s="101">
        <f t="shared" si="22"/>
        <v>2</v>
      </c>
      <c r="J46" s="101">
        <f t="shared" si="23"/>
        <v>4</v>
      </c>
      <c r="K46" s="101">
        <f t="shared" si="24"/>
        <v>3</v>
      </c>
      <c r="L46" s="101">
        <f t="shared" si="26"/>
        <v>5</v>
      </c>
      <c r="M46" s="101">
        <f t="shared" si="27"/>
        <v>3</v>
      </c>
      <c r="N46" s="101">
        <f t="shared" si="28"/>
        <v>2</v>
      </c>
      <c r="O46" s="101">
        <f t="shared" si="29"/>
        <v>2</v>
      </c>
      <c r="P46" s="102">
        <f t="shared" si="30"/>
        <v>3</v>
      </c>
      <c r="R46" s="20" t="str">
        <f>'SetUp and Instructions'!B44</f>
        <v>Other 6</v>
      </c>
      <c r="S46" s="39" t="str">
        <f>'SetUp and Instructions'!C44</f>
        <v xml:space="preserve"> </v>
      </c>
      <c r="T46" s="22">
        <f t="shared" si="31"/>
        <v>3.7692307692307692</v>
      </c>
      <c r="AY46" s="127" t="s">
        <v>90</v>
      </c>
    </row>
    <row r="47" spans="1:51" x14ac:dyDescent="0.3">
      <c r="A47" s="26" t="str">
        <f t="shared" si="25"/>
        <v>Other 7</v>
      </c>
      <c r="B47" s="27" t="str">
        <f t="shared" si="16"/>
        <v xml:space="preserve"> </v>
      </c>
      <c r="C47" s="166"/>
      <c r="D47" s="100">
        <f t="shared" si="17"/>
        <v>6</v>
      </c>
      <c r="E47" s="101">
        <f t="shared" si="18"/>
        <v>4</v>
      </c>
      <c r="F47" s="101">
        <f t="shared" si="19"/>
        <v>3</v>
      </c>
      <c r="G47" s="101">
        <f t="shared" si="20"/>
        <v>3</v>
      </c>
      <c r="H47" s="101">
        <f t="shared" si="21"/>
        <v>9</v>
      </c>
      <c r="I47" s="101">
        <f t="shared" si="22"/>
        <v>6</v>
      </c>
      <c r="J47" s="101">
        <f t="shared" si="23"/>
        <v>0</v>
      </c>
      <c r="K47" s="101">
        <f t="shared" si="24"/>
        <v>7</v>
      </c>
      <c r="L47" s="101">
        <f t="shared" si="26"/>
        <v>1</v>
      </c>
      <c r="M47" s="101">
        <f t="shared" si="27"/>
        <v>3</v>
      </c>
      <c r="N47" s="101">
        <f t="shared" si="28"/>
        <v>3</v>
      </c>
      <c r="O47" s="101">
        <f t="shared" si="29"/>
        <v>2</v>
      </c>
      <c r="P47" s="102">
        <f t="shared" si="30"/>
        <v>3</v>
      </c>
      <c r="R47" s="20" t="str">
        <f>'SetUp and Instructions'!B45</f>
        <v>Other 7</v>
      </c>
      <c r="S47" s="39" t="str">
        <f>'SetUp and Instructions'!C45</f>
        <v xml:space="preserve"> </v>
      </c>
      <c r="T47" s="22">
        <f t="shared" si="31"/>
        <v>3.8461538461538463</v>
      </c>
      <c r="AY47" s="127" t="s">
        <v>91</v>
      </c>
    </row>
    <row r="48" spans="1:51" ht="15" thickBot="1" x14ac:dyDescent="0.35">
      <c r="A48" s="28" t="str">
        <f t="shared" si="25"/>
        <v>Other 8</v>
      </c>
      <c r="B48" s="29" t="str">
        <f t="shared" si="16"/>
        <v xml:space="preserve"> </v>
      </c>
      <c r="C48" s="167"/>
      <c r="D48" s="103">
        <f t="shared" si="17"/>
        <v>3</v>
      </c>
      <c r="E48" s="104">
        <f t="shared" si="18"/>
        <v>5</v>
      </c>
      <c r="F48" s="104">
        <f t="shared" si="19"/>
        <v>8</v>
      </c>
      <c r="G48" s="104">
        <f t="shared" si="20"/>
        <v>2</v>
      </c>
      <c r="H48" s="104">
        <f t="shared" si="21"/>
        <v>8</v>
      </c>
      <c r="I48" s="104">
        <f t="shared" si="22"/>
        <v>5</v>
      </c>
      <c r="J48" s="104">
        <f t="shared" si="23"/>
        <v>0</v>
      </c>
      <c r="K48" s="104">
        <f t="shared" si="24"/>
        <v>6</v>
      </c>
      <c r="L48" s="104">
        <f t="shared" si="26"/>
        <v>2</v>
      </c>
      <c r="M48" s="104">
        <f t="shared" si="27"/>
        <v>4</v>
      </c>
      <c r="N48" s="104">
        <f t="shared" si="28"/>
        <v>1</v>
      </c>
      <c r="O48" s="104">
        <f t="shared" si="29"/>
        <v>3</v>
      </c>
      <c r="P48" s="105">
        <f t="shared" si="30"/>
        <v>1</v>
      </c>
      <c r="R48" s="40" t="str">
        <f>'SetUp and Instructions'!B46</f>
        <v>Other 8</v>
      </c>
      <c r="S48" s="41" t="str">
        <f>'SetUp and Instructions'!C46</f>
        <v xml:space="preserve"> </v>
      </c>
      <c r="T48" s="23">
        <f t="shared" si="31"/>
        <v>3.6923076923076925</v>
      </c>
      <c r="AY48" s="127" t="s">
        <v>92</v>
      </c>
    </row>
    <row r="49" spans="1:51" s="120" customFormat="1" ht="15" thickBot="1" x14ac:dyDescent="0.35">
      <c r="A49" s="61"/>
      <c r="B49" s="62"/>
      <c r="C49" s="128"/>
      <c r="D49" s="129"/>
      <c r="E49" s="129"/>
      <c r="F49" s="129"/>
      <c r="G49" s="129"/>
      <c r="H49" s="129"/>
      <c r="I49" s="129"/>
      <c r="J49" s="129"/>
      <c r="K49" s="129"/>
      <c r="L49" s="129"/>
      <c r="M49" s="129"/>
      <c r="N49" s="129"/>
      <c r="O49" s="129"/>
      <c r="P49" s="129"/>
      <c r="AY49" s="127" t="s">
        <v>93</v>
      </c>
    </row>
    <row r="50" spans="1:51" x14ac:dyDescent="0.3">
      <c r="A50" s="162" t="s">
        <v>22</v>
      </c>
      <c r="B50" s="163"/>
      <c r="C50" s="180" t="s">
        <v>77</v>
      </c>
      <c r="D50" s="181"/>
      <c r="E50" s="181"/>
      <c r="F50" s="181"/>
      <c r="G50" s="181"/>
      <c r="H50" s="181"/>
      <c r="I50" s="181"/>
      <c r="J50" s="181"/>
      <c r="K50" s="181"/>
      <c r="L50" s="181"/>
      <c r="M50" s="181"/>
      <c r="N50" s="181"/>
      <c r="O50" s="181"/>
      <c r="P50" s="182"/>
      <c r="AY50" s="127" t="s">
        <v>94</v>
      </c>
    </row>
    <row r="51" spans="1:51" ht="18" customHeight="1" thickBot="1" x14ac:dyDescent="0.35">
      <c r="A51" s="164"/>
      <c r="B51" s="165"/>
      <c r="C51" s="183"/>
      <c r="D51" s="184"/>
      <c r="E51" s="184"/>
      <c r="F51" s="184"/>
      <c r="G51" s="184"/>
      <c r="H51" s="184"/>
      <c r="I51" s="184"/>
      <c r="J51" s="184"/>
      <c r="K51" s="184"/>
      <c r="L51" s="184"/>
      <c r="M51" s="184"/>
      <c r="N51" s="184"/>
      <c r="O51" s="184"/>
      <c r="P51" s="185"/>
      <c r="AY51" s="127" t="s">
        <v>95</v>
      </c>
    </row>
    <row r="52" spans="1:51" ht="15" thickBot="1" x14ac:dyDescent="0.35">
      <c r="A52" s="63" t="s">
        <v>24</v>
      </c>
      <c r="B52" s="64" t="s">
        <v>25</v>
      </c>
      <c r="C52" s="2" t="s">
        <v>9</v>
      </c>
      <c r="D52" s="3" t="s">
        <v>10</v>
      </c>
      <c r="E52" s="4" t="s">
        <v>11</v>
      </c>
      <c r="F52" s="5" t="s">
        <v>12</v>
      </c>
      <c r="G52" s="5" t="s">
        <v>13</v>
      </c>
      <c r="H52" s="5" t="s">
        <v>30</v>
      </c>
      <c r="I52" s="5" t="s">
        <v>39</v>
      </c>
      <c r="J52" s="5" t="s">
        <v>32</v>
      </c>
      <c r="K52" s="5" t="s">
        <v>33</v>
      </c>
      <c r="L52" s="5" t="s">
        <v>34</v>
      </c>
      <c r="M52" s="5" t="s">
        <v>35</v>
      </c>
      <c r="N52" s="5" t="s">
        <v>36</v>
      </c>
      <c r="O52" s="5" t="s">
        <v>37</v>
      </c>
      <c r="P52" s="5" t="s">
        <v>38</v>
      </c>
      <c r="AY52" s="127" t="s">
        <v>96</v>
      </c>
    </row>
    <row r="53" spans="1:51" x14ac:dyDescent="0.3">
      <c r="A53" s="30" t="str">
        <f>A7</f>
        <v>Gown</v>
      </c>
      <c r="B53" s="31" t="str">
        <f>IF(B7=0," ",B7)</f>
        <v>Size 1</v>
      </c>
      <c r="C53" s="106">
        <f t="shared" ref="C53:C71" si="32">IF(BA7=FALSE,C7/$T30,"|")</f>
        <v>13.52</v>
      </c>
      <c r="D53" s="107">
        <f t="shared" ref="D53:D71" si="33">IF(BB7=FALSE,D7/$T30,"|")</f>
        <v>13</v>
      </c>
      <c r="E53" s="107">
        <f t="shared" ref="E53:E71" si="34">IF(BC7=FALSE,E7/$T30,"|")</f>
        <v>10.92</v>
      </c>
      <c r="F53" s="107">
        <f t="shared" ref="F53:F71" si="35">IF(BD7=FALSE,F7/$T30,"|")</f>
        <v>9.1</v>
      </c>
      <c r="G53" s="107">
        <f t="shared" ref="G53:G71" si="36">IF(BE7=FALSE,G7/$T30,"|")</f>
        <v>7.8</v>
      </c>
      <c r="H53" s="107">
        <f t="shared" ref="H53:H71" si="37">IF(BF7=FALSE,H7/$T30,"|")</f>
        <v>7.8</v>
      </c>
      <c r="I53" s="107">
        <f t="shared" ref="I53:I71" si="38">IF(BG7=FALSE,I7/$T30,"|")</f>
        <v>5.46</v>
      </c>
      <c r="J53" s="107">
        <f t="shared" ref="J53:J71" si="39">IF(BH7=FALSE,J7/$T30,"|")</f>
        <v>4.68</v>
      </c>
      <c r="K53" s="107">
        <f t="shared" ref="K53:K71" si="40">IF(BI7=FALSE,K7/$T30,"|")</f>
        <v>4.16</v>
      </c>
      <c r="L53" s="107">
        <f t="shared" ref="L53:L71" si="41">IF(BJ7=FALSE,L7/$T30,"|")</f>
        <v>3.12</v>
      </c>
      <c r="M53" s="107">
        <f t="shared" ref="M53:M71" si="42">IF(BK7=FALSE,M7/$T30,"|")</f>
        <v>2.08</v>
      </c>
      <c r="N53" s="107">
        <f t="shared" ref="N53:N71" si="43">IF(BL7=FALSE,N7/$T30,"|")</f>
        <v>1.82</v>
      </c>
      <c r="O53" s="107">
        <f t="shared" ref="O53:O71" si="44">IF(BM7=FALSE,O7/$T30,"|")</f>
        <v>1.3</v>
      </c>
      <c r="P53" s="108">
        <f t="shared" ref="P53:P71" si="45">IF(BN7=FALSE,P7/$T30,"|")</f>
        <v>0.26</v>
      </c>
      <c r="Q53" s="130"/>
      <c r="AY53" s="127" t="s">
        <v>101</v>
      </c>
    </row>
    <row r="54" spans="1:51" x14ac:dyDescent="0.3">
      <c r="A54" s="30" t="str">
        <f t="shared" ref="A54" si="46">A8</f>
        <v>Gown</v>
      </c>
      <c r="B54" s="31" t="str">
        <f t="shared" ref="B54:B71" si="47">IF(B8=0," ",B8)</f>
        <v>Size 2</v>
      </c>
      <c r="C54" s="109">
        <f t="shared" si="32"/>
        <v>13.26530612244898</v>
      </c>
      <c r="D54" s="110">
        <f t="shared" si="33"/>
        <v>12.73469387755102</v>
      </c>
      <c r="E54" s="110">
        <f t="shared" si="34"/>
        <v>10.877551020408163</v>
      </c>
      <c r="F54" s="110">
        <f t="shared" si="35"/>
        <v>10.081632653061225</v>
      </c>
      <c r="G54" s="110">
        <f t="shared" si="36"/>
        <v>9.0204081632653068</v>
      </c>
      <c r="H54" s="110">
        <f t="shared" si="37"/>
        <v>6.8979591836734695</v>
      </c>
      <c r="I54" s="110">
        <f t="shared" si="38"/>
        <v>6.3673469387755102</v>
      </c>
      <c r="J54" s="110">
        <f t="shared" si="39"/>
        <v>4.5102040816326534</v>
      </c>
      <c r="K54" s="110">
        <f t="shared" si="40"/>
        <v>3.9795918367346941</v>
      </c>
      <c r="L54" s="110">
        <f t="shared" si="41"/>
        <v>2.9183673469387754</v>
      </c>
      <c r="M54" s="110">
        <f t="shared" si="42"/>
        <v>2.1224489795918369</v>
      </c>
      <c r="N54" s="110">
        <f t="shared" si="43"/>
        <v>1.5918367346938775</v>
      </c>
      <c r="O54" s="110">
        <f t="shared" si="44"/>
        <v>1.0612244897959184</v>
      </c>
      <c r="P54" s="111">
        <f t="shared" si="45"/>
        <v>0.26530612244897961</v>
      </c>
      <c r="Q54" s="130"/>
      <c r="AY54" s="127" t="s">
        <v>97</v>
      </c>
    </row>
    <row r="55" spans="1:51" x14ac:dyDescent="0.3">
      <c r="A55" s="30" t="str">
        <f t="shared" ref="A55" si="48">A9</f>
        <v>Surgical Mask</v>
      </c>
      <c r="B55" s="31" t="str">
        <f t="shared" si="47"/>
        <v xml:space="preserve"> </v>
      </c>
      <c r="C55" s="109">
        <f t="shared" si="32"/>
        <v>13.530612244897959</v>
      </c>
      <c r="D55" s="110">
        <f t="shared" si="33"/>
        <v>13</v>
      </c>
      <c r="E55" s="110">
        <f t="shared" si="34"/>
        <v>11.938775510204081</v>
      </c>
      <c r="F55" s="110">
        <f t="shared" si="35"/>
        <v>9.5510204081632661</v>
      </c>
      <c r="G55" s="110">
        <f t="shared" si="36"/>
        <v>7.9591836734693882</v>
      </c>
      <c r="H55" s="110">
        <f t="shared" si="37"/>
        <v>6.6326530612244898</v>
      </c>
      <c r="I55" s="110">
        <f t="shared" si="38"/>
        <v>5.5714285714285712</v>
      </c>
      <c r="J55" s="110">
        <f t="shared" si="39"/>
        <v>4.7755102040816331</v>
      </c>
      <c r="K55" s="110">
        <f t="shared" si="40"/>
        <v>3.4489795918367347</v>
      </c>
      <c r="L55" s="110">
        <f t="shared" si="41"/>
        <v>3.1836734693877551</v>
      </c>
      <c r="M55" s="110">
        <f t="shared" si="42"/>
        <v>2.3877551020408165</v>
      </c>
      <c r="N55" s="110">
        <f t="shared" si="43"/>
        <v>1.8571428571428572</v>
      </c>
      <c r="O55" s="110">
        <f t="shared" si="44"/>
        <v>1.0612244897959184</v>
      </c>
      <c r="P55" s="111">
        <f t="shared" si="45"/>
        <v>0.53061224489795922</v>
      </c>
      <c r="Q55" s="130"/>
      <c r="AY55" s="127"/>
    </row>
    <row r="56" spans="1:51" x14ac:dyDescent="0.3">
      <c r="A56" s="30" t="str">
        <f t="shared" ref="A56" si="49">A10</f>
        <v>Gloves</v>
      </c>
      <c r="B56" s="31" t="str">
        <f t="shared" si="47"/>
        <v>small</v>
      </c>
      <c r="C56" s="109">
        <f t="shared" si="32"/>
        <v>13.26530612244898</v>
      </c>
      <c r="D56" s="110">
        <f t="shared" si="33"/>
        <v>12.469387755102041</v>
      </c>
      <c r="E56" s="110">
        <f t="shared" si="34"/>
        <v>10.877551020408163</v>
      </c>
      <c r="F56" s="110">
        <f t="shared" si="35"/>
        <v>9.2857142857142865</v>
      </c>
      <c r="G56" s="110">
        <f t="shared" si="36"/>
        <v>8.7551020408163271</v>
      </c>
      <c r="H56" s="110">
        <f t="shared" si="37"/>
        <v>7.9591836734693882</v>
      </c>
      <c r="I56" s="110">
        <f t="shared" si="38"/>
        <v>5.3061224489795915</v>
      </c>
      <c r="J56" s="110">
        <f t="shared" si="39"/>
        <v>4.7755102040816331</v>
      </c>
      <c r="K56" s="110">
        <f t="shared" si="40"/>
        <v>3.7142857142857144</v>
      </c>
      <c r="L56" s="110">
        <f t="shared" si="41"/>
        <v>3.1836734693877551</v>
      </c>
      <c r="M56" s="110">
        <f t="shared" si="42"/>
        <v>2.3877551020408165</v>
      </c>
      <c r="N56" s="110">
        <f t="shared" si="43"/>
        <v>1.8571428571428572</v>
      </c>
      <c r="O56" s="110">
        <f t="shared" si="44"/>
        <v>1.0612244897959184</v>
      </c>
      <c r="P56" s="111">
        <f t="shared" si="45"/>
        <v>0.26530612244897961</v>
      </c>
      <c r="Q56" s="130"/>
      <c r="AY56" s="127"/>
    </row>
    <row r="57" spans="1:51" x14ac:dyDescent="0.3">
      <c r="A57" s="30" t="str">
        <f t="shared" ref="A57" si="50">A11</f>
        <v>Gloves</v>
      </c>
      <c r="B57" s="31" t="str">
        <f t="shared" si="47"/>
        <v>medium</v>
      </c>
      <c r="C57" s="109">
        <f t="shared" si="32"/>
        <v>13.490566037735849</v>
      </c>
      <c r="D57" s="110">
        <f t="shared" si="33"/>
        <v>12.264150943396228</v>
      </c>
      <c r="E57" s="110">
        <f t="shared" si="34"/>
        <v>10.30188679245283</v>
      </c>
      <c r="F57" s="110">
        <f t="shared" si="35"/>
        <v>9.8113207547169825</v>
      </c>
      <c r="G57" s="110">
        <f t="shared" si="36"/>
        <v>8.584905660377359</v>
      </c>
      <c r="H57" s="110">
        <f t="shared" si="37"/>
        <v>6.1320754716981138</v>
      </c>
      <c r="I57" s="110">
        <f t="shared" si="38"/>
        <v>5.3962264150943398</v>
      </c>
      <c r="J57" s="110">
        <f t="shared" si="39"/>
        <v>4.1698113207547172</v>
      </c>
      <c r="K57" s="110">
        <f t="shared" si="40"/>
        <v>4.1698113207547172</v>
      </c>
      <c r="L57" s="110">
        <f t="shared" si="41"/>
        <v>2.9433962264150946</v>
      </c>
      <c r="M57" s="110">
        <f t="shared" si="42"/>
        <v>1.9622641509433965</v>
      </c>
      <c r="N57" s="110">
        <f t="shared" si="43"/>
        <v>1.4716981132075473</v>
      </c>
      <c r="O57" s="110">
        <f t="shared" si="44"/>
        <v>1.2264150943396228</v>
      </c>
      <c r="P57" s="111">
        <f t="shared" si="45"/>
        <v>0.49056603773584911</v>
      </c>
      <c r="Q57" s="130"/>
      <c r="AY57" s="127"/>
    </row>
    <row r="58" spans="1:51" x14ac:dyDescent="0.3">
      <c r="A58" s="30" t="str">
        <f t="shared" ref="A58" si="51">A12</f>
        <v>Gloves</v>
      </c>
      <c r="B58" s="31" t="str">
        <f t="shared" si="47"/>
        <v>large</v>
      </c>
      <c r="C58" s="109">
        <f t="shared" si="32"/>
        <v>13.52</v>
      </c>
      <c r="D58" s="110">
        <f t="shared" si="33"/>
        <v>11.7</v>
      </c>
      <c r="E58" s="110">
        <f t="shared" si="34"/>
        <v>11.7</v>
      </c>
      <c r="F58" s="110">
        <f t="shared" si="35"/>
        <v>9.1</v>
      </c>
      <c r="G58" s="110">
        <f t="shared" si="36"/>
        <v>8.32</v>
      </c>
      <c r="H58" s="110">
        <f t="shared" si="37"/>
        <v>7.28</v>
      </c>
      <c r="I58" s="110">
        <f t="shared" si="38"/>
        <v>5.72</v>
      </c>
      <c r="J58" s="110">
        <f t="shared" si="39"/>
        <v>4.9399999999999995</v>
      </c>
      <c r="K58" s="110">
        <f t="shared" si="40"/>
        <v>4.42</v>
      </c>
      <c r="L58" s="110">
        <f t="shared" si="41"/>
        <v>2.86</v>
      </c>
      <c r="M58" s="110">
        <f t="shared" si="42"/>
        <v>2.34</v>
      </c>
      <c r="N58" s="110">
        <f t="shared" si="43"/>
        <v>1.56</v>
      </c>
      <c r="O58" s="110">
        <f t="shared" si="44"/>
        <v>1.04</v>
      </c>
      <c r="P58" s="111">
        <f t="shared" si="45"/>
        <v>0.52</v>
      </c>
      <c r="Q58" s="130"/>
    </row>
    <row r="59" spans="1:51" x14ac:dyDescent="0.3">
      <c r="A59" s="30" t="str">
        <f t="shared" ref="A59" si="52">A13</f>
        <v>Gloves</v>
      </c>
      <c r="B59" s="31" t="str">
        <f t="shared" si="47"/>
        <v>extra large</v>
      </c>
      <c r="C59" s="109">
        <f t="shared" si="32"/>
        <v>13.25</v>
      </c>
      <c r="D59" s="110">
        <f t="shared" si="33"/>
        <v>11.75</v>
      </c>
      <c r="E59" s="110">
        <f t="shared" si="34"/>
        <v>10.25</v>
      </c>
      <c r="F59" s="110">
        <f t="shared" si="35"/>
        <v>9.5</v>
      </c>
      <c r="G59" s="110">
        <f t="shared" si="36"/>
        <v>8.5</v>
      </c>
      <c r="H59" s="110">
        <f t="shared" si="37"/>
        <v>6.25</v>
      </c>
      <c r="I59" s="110">
        <f t="shared" si="38"/>
        <v>5</v>
      </c>
      <c r="J59" s="110">
        <f t="shared" si="39"/>
        <v>4.75</v>
      </c>
      <c r="K59" s="110">
        <f t="shared" si="40"/>
        <v>4.25</v>
      </c>
      <c r="L59" s="110">
        <f t="shared" si="41"/>
        <v>3</v>
      </c>
      <c r="M59" s="110">
        <f t="shared" si="42"/>
        <v>2.25</v>
      </c>
      <c r="N59" s="110">
        <f t="shared" si="43"/>
        <v>1.75</v>
      </c>
      <c r="O59" s="110">
        <f t="shared" si="44"/>
        <v>1.25</v>
      </c>
      <c r="P59" s="111">
        <f t="shared" si="45"/>
        <v>0.25</v>
      </c>
      <c r="Q59" s="130"/>
    </row>
    <row r="60" spans="1:51" x14ac:dyDescent="0.3">
      <c r="A60" s="30" t="str">
        <f t="shared" ref="A60" si="53">A14</f>
        <v>Respirator</v>
      </c>
      <c r="B60" s="31" t="str">
        <f t="shared" si="47"/>
        <v>North 7130</v>
      </c>
      <c r="C60" s="109">
        <f t="shared" si="32"/>
        <v>13.26530612244898</v>
      </c>
      <c r="D60" s="110">
        <f t="shared" si="33"/>
        <v>12.204081632653061</v>
      </c>
      <c r="E60" s="110">
        <f t="shared" si="34"/>
        <v>11.142857142857142</v>
      </c>
      <c r="F60" s="110">
        <f t="shared" si="35"/>
        <v>9.2857142857142865</v>
      </c>
      <c r="G60" s="110">
        <f t="shared" si="36"/>
        <v>8.7551020408163271</v>
      </c>
      <c r="H60" s="110">
        <f t="shared" si="37"/>
        <v>6.6326530612244898</v>
      </c>
      <c r="I60" s="110">
        <f t="shared" si="38"/>
        <v>6.1020408163265305</v>
      </c>
      <c r="J60" s="110">
        <f t="shared" si="39"/>
        <v>5.0408163265306127</v>
      </c>
      <c r="K60" s="110">
        <f t="shared" si="40"/>
        <v>4.2448979591836737</v>
      </c>
      <c r="L60" s="110">
        <f t="shared" si="41"/>
        <v>2.9183673469387754</v>
      </c>
      <c r="M60" s="110">
        <f t="shared" si="42"/>
        <v>2.1224489795918369</v>
      </c>
      <c r="N60" s="110">
        <f t="shared" si="43"/>
        <v>1.5918367346938775</v>
      </c>
      <c r="O60" s="110">
        <f t="shared" si="44"/>
        <v>1.0612244897959184</v>
      </c>
      <c r="P60" s="111">
        <f t="shared" si="45"/>
        <v>0.26530612244897961</v>
      </c>
      <c r="Q60" s="130"/>
    </row>
    <row r="61" spans="1:51" x14ac:dyDescent="0.3">
      <c r="A61" s="30" t="str">
        <f t="shared" ref="A61" si="54">A15</f>
        <v>Respirator</v>
      </c>
      <c r="B61" s="31" t="str">
        <f t="shared" si="47"/>
        <v>3M 8210</v>
      </c>
      <c r="C61" s="109">
        <f t="shared" si="32"/>
        <v>13.26</v>
      </c>
      <c r="D61" s="110">
        <f t="shared" si="33"/>
        <v>11.7</v>
      </c>
      <c r="E61" s="110">
        <f t="shared" si="34"/>
        <v>10.66</v>
      </c>
      <c r="F61" s="110">
        <f t="shared" si="35"/>
        <v>9.879999999999999</v>
      </c>
      <c r="G61" s="110">
        <f t="shared" si="36"/>
        <v>9.1</v>
      </c>
      <c r="H61" s="110">
        <f t="shared" si="37"/>
        <v>6.76</v>
      </c>
      <c r="I61" s="110">
        <f t="shared" si="38"/>
        <v>5.2</v>
      </c>
      <c r="J61" s="110">
        <f t="shared" si="39"/>
        <v>5.2</v>
      </c>
      <c r="K61" s="110">
        <f t="shared" si="40"/>
        <v>3.38</v>
      </c>
      <c r="L61" s="110">
        <f t="shared" si="41"/>
        <v>3.12</v>
      </c>
      <c r="M61" s="110">
        <f t="shared" si="42"/>
        <v>2.34</v>
      </c>
      <c r="N61" s="110">
        <f t="shared" si="43"/>
        <v>1.56</v>
      </c>
      <c r="O61" s="110">
        <f t="shared" si="44"/>
        <v>1.04</v>
      </c>
      <c r="P61" s="111">
        <f t="shared" si="45"/>
        <v>0.26</v>
      </c>
      <c r="Q61" s="130"/>
    </row>
    <row r="62" spans="1:51" x14ac:dyDescent="0.3">
      <c r="A62" s="30" t="str">
        <f t="shared" ref="A62" si="55">A16</f>
        <v>Respirator</v>
      </c>
      <c r="B62" s="31" t="str">
        <f t="shared" si="47"/>
        <v>3M 1860</v>
      </c>
      <c r="C62" s="109">
        <f t="shared" si="32"/>
        <v>13.8125</v>
      </c>
      <c r="D62" s="110">
        <f t="shared" si="33"/>
        <v>13</v>
      </c>
      <c r="E62" s="110">
        <f t="shared" si="34"/>
        <v>11.645833333333332</v>
      </c>
      <c r="F62" s="110">
        <f t="shared" si="35"/>
        <v>9.4791666666666661</v>
      </c>
      <c r="G62" s="110">
        <f t="shared" si="36"/>
        <v>8.9375</v>
      </c>
      <c r="H62" s="110">
        <f t="shared" si="37"/>
        <v>6.770833333333333</v>
      </c>
      <c r="I62" s="110">
        <f t="shared" si="38"/>
        <v>5.4166666666666661</v>
      </c>
      <c r="J62" s="110">
        <f t="shared" si="39"/>
        <v>5.4166666666666661</v>
      </c>
      <c r="K62" s="110">
        <f t="shared" si="40"/>
        <v>3.7916666666666665</v>
      </c>
      <c r="L62" s="110">
        <f t="shared" si="41"/>
        <v>3.25</v>
      </c>
      <c r="M62" s="110">
        <f t="shared" si="42"/>
        <v>2.1666666666666665</v>
      </c>
      <c r="N62" s="110">
        <f t="shared" si="43"/>
        <v>1.8958333333333333</v>
      </c>
      <c r="O62" s="110">
        <f t="shared" si="44"/>
        <v>1.0833333333333333</v>
      </c>
      <c r="P62" s="111">
        <f t="shared" si="45"/>
        <v>0.8125</v>
      </c>
      <c r="Q62" s="130"/>
    </row>
    <row r="63" spans="1:51" x14ac:dyDescent="0.3">
      <c r="A63" s="30" t="str">
        <f t="shared" ref="A63" si="56">A17</f>
        <v>Face Shield</v>
      </c>
      <c r="B63" s="31" t="str">
        <f t="shared" si="47"/>
        <v xml:space="preserve"> </v>
      </c>
      <c r="C63" s="109">
        <f t="shared" si="32"/>
        <v>13.26530612244898</v>
      </c>
      <c r="D63" s="110">
        <f t="shared" si="33"/>
        <v>12.73469387755102</v>
      </c>
      <c r="E63" s="110">
        <f t="shared" si="34"/>
        <v>10.877551020408163</v>
      </c>
      <c r="F63" s="110">
        <f t="shared" si="35"/>
        <v>10.081632653061225</v>
      </c>
      <c r="G63" s="110">
        <f t="shared" si="36"/>
        <v>9.0204081632653068</v>
      </c>
      <c r="H63" s="110">
        <f t="shared" si="37"/>
        <v>6.8979591836734695</v>
      </c>
      <c r="I63" s="110">
        <f t="shared" si="38"/>
        <v>6.3673469387755102</v>
      </c>
      <c r="J63" s="110">
        <f t="shared" si="39"/>
        <v>4.5102040816326534</v>
      </c>
      <c r="K63" s="110">
        <f t="shared" si="40"/>
        <v>3.9795918367346941</v>
      </c>
      <c r="L63" s="110">
        <f t="shared" si="41"/>
        <v>2.9183673469387754</v>
      </c>
      <c r="M63" s="110">
        <f t="shared" si="42"/>
        <v>2.1224489795918369</v>
      </c>
      <c r="N63" s="110">
        <f t="shared" si="43"/>
        <v>1.5918367346938775</v>
      </c>
      <c r="O63" s="110">
        <f t="shared" si="44"/>
        <v>1.0612244897959184</v>
      </c>
      <c r="P63" s="111">
        <f t="shared" si="45"/>
        <v>0.26530612244897961</v>
      </c>
      <c r="Q63" s="130"/>
    </row>
    <row r="64" spans="1:51" x14ac:dyDescent="0.3">
      <c r="A64" s="30" t="str">
        <f t="shared" ref="A64" si="57">A18</f>
        <v>Other 1</v>
      </c>
      <c r="B64" s="31" t="str">
        <f t="shared" si="47"/>
        <v xml:space="preserve"> </v>
      </c>
      <c r="C64" s="109">
        <f t="shared" si="32"/>
        <v>13.530612244897959</v>
      </c>
      <c r="D64" s="110">
        <f t="shared" si="33"/>
        <v>13</v>
      </c>
      <c r="E64" s="110">
        <f t="shared" si="34"/>
        <v>11.938775510204081</v>
      </c>
      <c r="F64" s="110">
        <f t="shared" si="35"/>
        <v>9.5510204081632661</v>
      </c>
      <c r="G64" s="110">
        <f t="shared" si="36"/>
        <v>7.9591836734693882</v>
      </c>
      <c r="H64" s="110">
        <f t="shared" si="37"/>
        <v>6.6326530612244898</v>
      </c>
      <c r="I64" s="110">
        <f t="shared" si="38"/>
        <v>5.5714285714285712</v>
      </c>
      <c r="J64" s="110">
        <f t="shared" si="39"/>
        <v>4.7755102040816331</v>
      </c>
      <c r="K64" s="110">
        <f t="shared" si="40"/>
        <v>3.4489795918367347</v>
      </c>
      <c r="L64" s="110">
        <f t="shared" si="41"/>
        <v>3.1836734693877551</v>
      </c>
      <c r="M64" s="110">
        <f t="shared" si="42"/>
        <v>2.3877551020408165</v>
      </c>
      <c r="N64" s="110">
        <f t="shared" si="43"/>
        <v>1.8571428571428572</v>
      </c>
      <c r="O64" s="110">
        <f t="shared" si="44"/>
        <v>1.0612244897959184</v>
      </c>
      <c r="P64" s="111">
        <f t="shared" si="45"/>
        <v>0.53061224489795922</v>
      </c>
      <c r="Q64" s="130"/>
    </row>
    <row r="65" spans="1:17" x14ac:dyDescent="0.3">
      <c r="A65" s="30" t="str">
        <f t="shared" ref="A65" si="58">A19</f>
        <v>Other 2</v>
      </c>
      <c r="B65" s="31" t="str">
        <f t="shared" si="47"/>
        <v xml:space="preserve"> </v>
      </c>
      <c r="C65" s="109">
        <f t="shared" si="32"/>
        <v>13.26530612244898</v>
      </c>
      <c r="D65" s="110">
        <f t="shared" si="33"/>
        <v>12.469387755102041</v>
      </c>
      <c r="E65" s="110">
        <f t="shared" si="34"/>
        <v>10.877551020408163</v>
      </c>
      <c r="F65" s="110">
        <f t="shared" si="35"/>
        <v>9.2857142857142865</v>
      </c>
      <c r="G65" s="110">
        <f t="shared" si="36"/>
        <v>8.7551020408163271</v>
      </c>
      <c r="H65" s="110">
        <f t="shared" si="37"/>
        <v>7.9591836734693882</v>
      </c>
      <c r="I65" s="110">
        <f t="shared" si="38"/>
        <v>5.3061224489795915</v>
      </c>
      <c r="J65" s="110">
        <f t="shared" si="39"/>
        <v>4.7755102040816331</v>
      </c>
      <c r="K65" s="110">
        <f t="shared" si="40"/>
        <v>3.7142857142857144</v>
      </c>
      <c r="L65" s="110">
        <f t="shared" si="41"/>
        <v>3.1836734693877551</v>
      </c>
      <c r="M65" s="110">
        <f t="shared" si="42"/>
        <v>2.3877551020408165</v>
      </c>
      <c r="N65" s="110">
        <f t="shared" si="43"/>
        <v>1.8571428571428572</v>
      </c>
      <c r="O65" s="110">
        <f t="shared" si="44"/>
        <v>1.0612244897959184</v>
      </c>
      <c r="P65" s="111">
        <f t="shared" si="45"/>
        <v>0.26530612244897961</v>
      </c>
      <c r="Q65" s="130"/>
    </row>
    <row r="66" spans="1:17" x14ac:dyDescent="0.3">
      <c r="A66" s="30" t="str">
        <f t="shared" ref="A66" si="59">A20</f>
        <v>Other 3</v>
      </c>
      <c r="B66" s="31" t="str">
        <f t="shared" si="47"/>
        <v xml:space="preserve"> </v>
      </c>
      <c r="C66" s="109">
        <f t="shared" si="32"/>
        <v>13.490566037735849</v>
      </c>
      <c r="D66" s="110">
        <f t="shared" si="33"/>
        <v>12.264150943396228</v>
      </c>
      <c r="E66" s="110">
        <f t="shared" si="34"/>
        <v>10.30188679245283</v>
      </c>
      <c r="F66" s="110">
        <f t="shared" si="35"/>
        <v>9.8113207547169825</v>
      </c>
      <c r="G66" s="110">
        <f t="shared" si="36"/>
        <v>8.584905660377359</v>
      </c>
      <c r="H66" s="110">
        <f t="shared" si="37"/>
        <v>6.1320754716981138</v>
      </c>
      <c r="I66" s="110">
        <f t="shared" si="38"/>
        <v>5.3962264150943398</v>
      </c>
      <c r="J66" s="110">
        <f t="shared" si="39"/>
        <v>4.1698113207547172</v>
      </c>
      <c r="K66" s="110">
        <f t="shared" si="40"/>
        <v>4.1698113207547172</v>
      </c>
      <c r="L66" s="110">
        <f t="shared" si="41"/>
        <v>2.9433962264150946</v>
      </c>
      <c r="M66" s="110">
        <f t="shared" si="42"/>
        <v>1.9622641509433965</v>
      </c>
      <c r="N66" s="110">
        <f t="shared" si="43"/>
        <v>1.4716981132075473</v>
      </c>
      <c r="O66" s="110">
        <f t="shared" si="44"/>
        <v>1.2264150943396228</v>
      </c>
      <c r="P66" s="111">
        <f t="shared" si="45"/>
        <v>0.49056603773584911</v>
      </c>
      <c r="Q66" s="130"/>
    </row>
    <row r="67" spans="1:17" x14ac:dyDescent="0.3">
      <c r="A67" s="30" t="str">
        <f t="shared" ref="A67" si="60">A21</f>
        <v>Other 4</v>
      </c>
      <c r="B67" s="31" t="str">
        <f t="shared" si="47"/>
        <v xml:space="preserve"> </v>
      </c>
      <c r="C67" s="109">
        <f t="shared" si="32"/>
        <v>13.52</v>
      </c>
      <c r="D67" s="110">
        <f t="shared" si="33"/>
        <v>11.7</v>
      </c>
      <c r="E67" s="110">
        <f t="shared" si="34"/>
        <v>11.7</v>
      </c>
      <c r="F67" s="110">
        <f t="shared" si="35"/>
        <v>9.1</v>
      </c>
      <c r="G67" s="110">
        <f t="shared" si="36"/>
        <v>8.32</v>
      </c>
      <c r="H67" s="110">
        <f t="shared" si="37"/>
        <v>7.28</v>
      </c>
      <c r="I67" s="110">
        <f t="shared" si="38"/>
        <v>5.72</v>
      </c>
      <c r="J67" s="110">
        <f t="shared" si="39"/>
        <v>4.9399999999999995</v>
      </c>
      <c r="K67" s="110">
        <f t="shared" si="40"/>
        <v>4.42</v>
      </c>
      <c r="L67" s="110">
        <f t="shared" si="41"/>
        <v>2.86</v>
      </c>
      <c r="M67" s="110">
        <f t="shared" si="42"/>
        <v>2.34</v>
      </c>
      <c r="N67" s="110">
        <f t="shared" si="43"/>
        <v>1.56</v>
      </c>
      <c r="O67" s="110">
        <f t="shared" si="44"/>
        <v>1.04</v>
      </c>
      <c r="P67" s="111">
        <f t="shared" si="45"/>
        <v>0.52</v>
      </c>
      <c r="Q67" s="130"/>
    </row>
    <row r="68" spans="1:17" x14ac:dyDescent="0.3">
      <c r="A68" s="30" t="str">
        <f t="shared" ref="A68" si="61">A22</f>
        <v>Other 5</v>
      </c>
      <c r="B68" s="31" t="str">
        <f t="shared" si="47"/>
        <v xml:space="preserve"> </v>
      </c>
      <c r="C68" s="109">
        <f t="shared" si="32"/>
        <v>13.25</v>
      </c>
      <c r="D68" s="110">
        <f t="shared" si="33"/>
        <v>11.75</v>
      </c>
      <c r="E68" s="110">
        <f t="shared" si="34"/>
        <v>10.25</v>
      </c>
      <c r="F68" s="110">
        <f t="shared" si="35"/>
        <v>9.5</v>
      </c>
      <c r="G68" s="110">
        <f t="shared" si="36"/>
        <v>8.5</v>
      </c>
      <c r="H68" s="110">
        <f t="shared" si="37"/>
        <v>6.25</v>
      </c>
      <c r="I68" s="110">
        <f t="shared" si="38"/>
        <v>5</v>
      </c>
      <c r="J68" s="110">
        <f t="shared" si="39"/>
        <v>4.75</v>
      </c>
      <c r="K68" s="110">
        <f t="shared" si="40"/>
        <v>4.25</v>
      </c>
      <c r="L68" s="110">
        <f t="shared" si="41"/>
        <v>3</v>
      </c>
      <c r="M68" s="110">
        <f t="shared" si="42"/>
        <v>2.25</v>
      </c>
      <c r="N68" s="110">
        <f t="shared" si="43"/>
        <v>1.75</v>
      </c>
      <c r="O68" s="110">
        <f t="shared" si="44"/>
        <v>1.25</v>
      </c>
      <c r="P68" s="111">
        <f t="shared" si="45"/>
        <v>0.25</v>
      </c>
      <c r="Q68" s="130"/>
    </row>
    <row r="69" spans="1:17" x14ac:dyDescent="0.3">
      <c r="A69" s="30" t="str">
        <f t="shared" ref="A69" si="62">A23</f>
        <v>Other 6</v>
      </c>
      <c r="B69" s="31" t="str">
        <f t="shared" si="47"/>
        <v xml:space="preserve"> </v>
      </c>
      <c r="C69" s="109">
        <f t="shared" si="32"/>
        <v>13.26530612244898</v>
      </c>
      <c r="D69" s="110">
        <f t="shared" si="33"/>
        <v>12.204081632653061</v>
      </c>
      <c r="E69" s="110">
        <f t="shared" si="34"/>
        <v>11.142857142857142</v>
      </c>
      <c r="F69" s="110">
        <f t="shared" si="35"/>
        <v>9.2857142857142865</v>
      </c>
      <c r="G69" s="110">
        <f t="shared" si="36"/>
        <v>8.7551020408163271</v>
      </c>
      <c r="H69" s="110">
        <f t="shared" si="37"/>
        <v>6.6326530612244898</v>
      </c>
      <c r="I69" s="110">
        <f t="shared" si="38"/>
        <v>6.1020408163265305</v>
      </c>
      <c r="J69" s="110">
        <f t="shared" si="39"/>
        <v>5.0408163265306127</v>
      </c>
      <c r="K69" s="110">
        <f t="shared" si="40"/>
        <v>4.2448979591836737</v>
      </c>
      <c r="L69" s="110">
        <f t="shared" si="41"/>
        <v>2.9183673469387754</v>
      </c>
      <c r="M69" s="110">
        <f t="shared" si="42"/>
        <v>2.1224489795918369</v>
      </c>
      <c r="N69" s="110">
        <f t="shared" si="43"/>
        <v>1.5918367346938775</v>
      </c>
      <c r="O69" s="110">
        <f t="shared" si="44"/>
        <v>1.0612244897959184</v>
      </c>
      <c r="P69" s="111">
        <f t="shared" si="45"/>
        <v>0.26530612244897961</v>
      </c>
      <c r="Q69" s="130"/>
    </row>
    <row r="70" spans="1:17" x14ac:dyDescent="0.3">
      <c r="A70" s="30" t="str">
        <f t="shared" ref="A70" si="63">A24</f>
        <v>Other 7</v>
      </c>
      <c r="B70" s="31" t="str">
        <f t="shared" si="47"/>
        <v xml:space="preserve"> </v>
      </c>
      <c r="C70" s="109">
        <f t="shared" si="32"/>
        <v>13.26</v>
      </c>
      <c r="D70" s="110">
        <f t="shared" si="33"/>
        <v>11.7</v>
      </c>
      <c r="E70" s="110">
        <f t="shared" si="34"/>
        <v>10.66</v>
      </c>
      <c r="F70" s="110">
        <f t="shared" si="35"/>
        <v>9.879999999999999</v>
      </c>
      <c r="G70" s="110">
        <f t="shared" si="36"/>
        <v>9.1</v>
      </c>
      <c r="H70" s="110">
        <f t="shared" si="37"/>
        <v>6.76</v>
      </c>
      <c r="I70" s="110">
        <f t="shared" si="38"/>
        <v>5.2</v>
      </c>
      <c r="J70" s="110">
        <f t="shared" si="39"/>
        <v>5.2</v>
      </c>
      <c r="K70" s="110">
        <f t="shared" si="40"/>
        <v>3.38</v>
      </c>
      <c r="L70" s="110">
        <f t="shared" si="41"/>
        <v>3.12</v>
      </c>
      <c r="M70" s="110">
        <f t="shared" si="42"/>
        <v>2.34</v>
      </c>
      <c r="N70" s="110">
        <f t="shared" si="43"/>
        <v>1.56</v>
      </c>
      <c r="O70" s="110">
        <f t="shared" si="44"/>
        <v>1.04</v>
      </c>
      <c r="P70" s="111">
        <f t="shared" si="45"/>
        <v>0.26</v>
      </c>
      <c r="Q70" s="130"/>
    </row>
    <row r="71" spans="1:17" ht="15" thickBot="1" x14ac:dyDescent="0.35">
      <c r="A71" s="32" t="str">
        <f t="shared" ref="A71" si="64">A25</f>
        <v>Other 8</v>
      </c>
      <c r="B71" s="33" t="str">
        <f t="shared" si="47"/>
        <v xml:space="preserve"> </v>
      </c>
      <c r="C71" s="112">
        <f t="shared" si="32"/>
        <v>13.8125</v>
      </c>
      <c r="D71" s="113">
        <f t="shared" si="33"/>
        <v>13</v>
      </c>
      <c r="E71" s="113">
        <f t="shared" si="34"/>
        <v>11.645833333333332</v>
      </c>
      <c r="F71" s="113">
        <f t="shared" si="35"/>
        <v>9.4791666666666661</v>
      </c>
      <c r="G71" s="113">
        <f t="shared" si="36"/>
        <v>8.9375</v>
      </c>
      <c r="H71" s="113">
        <f t="shared" si="37"/>
        <v>6.770833333333333</v>
      </c>
      <c r="I71" s="113">
        <f t="shared" si="38"/>
        <v>5.4166666666666661</v>
      </c>
      <c r="J71" s="113">
        <f t="shared" si="39"/>
        <v>5.4166666666666661</v>
      </c>
      <c r="K71" s="113">
        <f t="shared" si="40"/>
        <v>3.7916666666666665</v>
      </c>
      <c r="L71" s="113">
        <f t="shared" si="41"/>
        <v>3.25</v>
      </c>
      <c r="M71" s="113">
        <f t="shared" si="42"/>
        <v>2.1666666666666665</v>
      </c>
      <c r="N71" s="113">
        <f t="shared" si="43"/>
        <v>1.8958333333333333</v>
      </c>
      <c r="O71" s="113">
        <f t="shared" si="44"/>
        <v>1.0833333333333333</v>
      </c>
      <c r="P71" s="114">
        <f t="shared" si="45"/>
        <v>0.8125</v>
      </c>
      <c r="Q71" s="130"/>
    </row>
    <row r="72" spans="1:17" ht="15" thickBot="1" x14ac:dyDescent="0.35">
      <c r="A72" s="131"/>
      <c r="B72" s="131"/>
      <c r="C72" s="132"/>
      <c r="D72" s="115"/>
      <c r="E72" s="65"/>
      <c r="I72" s="115"/>
      <c r="N72" s="115"/>
    </row>
    <row r="73" spans="1:17" ht="15" thickBot="1" x14ac:dyDescent="0.35">
      <c r="C73" s="133">
        <v>14</v>
      </c>
      <c r="D73" s="134" t="s">
        <v>87</v>
      </c>
      <c r="F73" s="135">
        <v>10.5</v>
      </c>
      <c r="G73" s="136" t="s">
        <v>88</v>
      </c>
      <c r="J73" s="137">
        <v>7</v>
      </c>
      <c r="K73" s="134" t="s">
        <v>86</v>
      </c>
      <c r="N73" s="138">
        <v>3.5</v>
      </c>
      <c r="O73" s="134" t="s">
        <v>85</v>
      </c>
    </row>
    <row r="74" spans="1:17" x14ac:dyDescent="0.3">
      <c r="C74" s="65"/>
      <c r="D74" s="65"/>
      <c r="E74" s="65"/>
    </row>
    <row r="75" spans="1:17" x14ac:dyDescent="0.3">
      <c r="C75" s="65"/>
      <c r="D75" s="65"/>
      <c r="E75" s="65"/>
    </row>
    <row r="76" spans="1:17" x14ac:dyDescent="0.3">
      <c r="C76" s="65"/>
      <c r="D76" s="65"/>
      <c r="E76" s="65"/>
    </row>
    <row r="78" spans="1:17" x14ac:dyDescent="0.3">
      <c r="I78" s="66" t="s">
        <v>60</v>
      </c>
    </row>
  </sheetData>
  <sheetProtection sheet="1" selectLockedCells="1"/>
  <mergeCells count="8">
    <mergeCell ref="R27:T28"/>
    <mergeCell ref="A2:B3"/>
    <mergeCell ref="A27:B28"/>
    <mergeCell ref="A50:B51"/>
    <mergeCell ref="C30:C48"/>
    <mergeCell ref="C27:P28"/>
    <mergeCell ref="C2:P3"/>
    <mergeCell ref="C50:P51"/>
  </mergeCells>
  <phoneticPr fontId="3" type="noConversion"/>
  <conditionalFormatting sqref="C53:P71 N72 D72 I72">
    <cfRule type="cellIs" dxfId="2" priority="2" operator="between">
      <formula>3.5</formula>
      <formula>7</formula>
    </cfRule>
    <cfRule type="cellIs" dxfId="1" priority="3" operator="between">
      <formula>7</formula>
      <formula>10.5</formula>
    </cfRule>
  </conditionalFormatting>
  <conditionalFormatting sqref="C53:P71">
    <cfRule type="cellIs" dxfId="0" priority="1" operator="between">
      <formula>10.51</formula>
      <formula>14</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F47F-AEC4-4E24-AA4A-A66F4FA46D9F}">
  <sheetPr>
    <tabColor theme="9" tint="0.39997558519241921"/>
  </sheetPr>
  <dimension ref="A1"/>
  <sheetViews>
    <sheetView zoomScale="70" zoomScaleNormal="70" workbookViewId="0">
      <selection activeCell="S45" sqref="S45"/>
    </sheetView>
  </sheetViews>
  <sheetFormatPr defaultRowHeight="14.4" x14ac:dyDescent="0.3"/>
  <sheetData/>
  <sheetProtection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4610-35EA-45F5-8C1A-F4AC9707F1B3}">
  <sheetPr>
    <tabColor theme="5" tint="0.59999389629810485"/>
  </sheetPr>
  <dimension ref="A1"/>
  <sheetViews>
    <sheetView topLeftCell="A10" zoomScale="70" zoomScaleNormal="70" workbookViewId="0">
      <selection activeCell="V29" sqref="V29"/>
    </sheetView>
  </sheetViews>
  <sheetFormatPr defaultRowHeight="14.4" x14ac:dyDescent="0.3"/>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SetUp and Instructions</vt:lpstr>
      <vt:lpstr>Burn Rate Calculator</vt:lpstr>
      <vt:lpstr>Box B Graph</vt:lpstr>
      <vt:lpstr>Box C Graph</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PPE Burn Rate Calculator</dc:title>
  <dc:creator>Seaton, Melissa (CDC/NIOSH/DSI/SAB)</dc:creator>
  <cp:lastModifiedBy>Brame, Kevin</cp:lastModifiedBy>
  <dcterms:created xsi:type="dcterms:W3CDTF">2020-03-12T19:32:09Z</dcterms:created>
  <dcterms:modified xsi:type="dcterms:W3CDTF">2020-04-07T19:00:01Z</dcterms:modified>
</cp:coreProperties>
</file>